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ЗНОЕ\Для размещения на сайте администрации\Бюджет городского поселения на 2024-2026 годы\"/>
    </mc:Choice>
  </mc:AlternateContent>
  <bookViews>
    <workbookView xWindow="0" yWindow="0" windowWidth="25440" windowHeight="12435"/>
  </bookViews>
  <sheets>
    <sheet name="Документ" sheetId="2" r:id="rId1"/>
  </sheets>
  <definedNames>
    <definedName name="_xlnm.Print_Titles" localSheetId="0">Документ!$5:$6</definedName>
    <definedName name="_xlnm.Print_Area" localSheetId="0">Документ!$A$1:$G$436</definedName>
  </definedNames>
  <calcPr calcId="152511"/>
</workbook>
</file>

<file path=xl/calcChain.xml><?xml version="1.0" encoding="utf-8"?>
<calcChain xmlns="http://schemas.openxmlformats.org/spreadsheetml/2006/main">
  <c r="G291" i="2" l="1"/>
  <c r="G290" i="2" s="1"/>
  <c r="G289" i="2" s="1"/>
  <c r="E291" i="2"/>
  <c r="E290" i="2" s="1"/>
  <c r="E289" i="2" s="1"/>
  <c r="E193" i="2"/>
  <c r="G13" i="2"/>
  <c r="F13" i="2" s="1"/>
  <c r="F14" i="2"/>
  <c r="G15" i="2"/>
  <c r="F16" i="2"/>
  <c r="G17" i="2"/>
  <c r="F17" i="2" s="1"/>
  <c r="F18" i="2"/>
  <c r="G20" i="2"/>
  <c r="F20" i="2" s="1"/>
  <c r="F21" i="2"/>
  <c r="G24" i="2"/>
  <c r="F24" i="2" s="1"/>
  <c r="F25" i="2"/>
  <c r="E28" i="2"/>
  <c r="E27" i="2" s="1"/>
  <c r="E26" i="2" s="1"/>
  <c r="E10" i="2" s="1"/>
  <c r="E9" i="2" s="1"/>
  <c r="E8" i="2" s="1"/>
  <c r="E7" i="2" s="1"/>
  <c r="G28" i="2"/>
  <c r="G27" i="2" s="1"/>
  <c r="F29" i="2"/>
  <c r="G32" i="2"/>
  <c r="F32" i="2" s="1"/>
  <c r="F33" i="2"/>
  <c r="G19" i="2" l="1"/>
  <c r="F19" i="2" s="1"/>
  <c r="G23" i="2"/>
  <c r="F23" i="2" s="1"/>
  <c r="G12" i="2"/>
  <c r="F12" i="2" s="1"/>
  <c r="G31" i="2"/>
  <c r="F15" i="2"/>
  <c r="F27" i="2"/>
  <c r="G26" i="2"/>
  <c r="F26" i="2" s="1"/>
  <c r="G11" i="2"/>
  <c r="F28" i="2"/>
  <c r="G22" i="2" l="1"/>
  <c r="F22" i="2" s="1"/>
  <c r="G30" i="2"/>
  <c r="F30" i="2" s="1"/>
  <c r="F31" i="2"/>
  <c r="F11" i="2"/>
  <c r="G10" i="2" l="1"/>
  <c r="G9" i="2" s="1"/>
  <c r="F10" i="2"/>
  <c r="G8" i="2" l="1"/>
  <c r="F9" i="2"/>
  <c r="F8" i="2" l="1"/>
  <c r="G7" i="2"/>
  <c r="F7" i="2" s="1"/>
  <c r="G396" i="2" l="1"/>
  <c r="G395" i="2" s="1"/>
  <c r="G394" i="2" s="1"/>
  <c r="G393" i="2" s="1"/>
  <c r="G405" i="2"/>
  <c r="G407" i="2"/>
  <c r="G409" i="2"/>
  <c r="G412" i="2"/>
  <c r="G411" i="2" s="1"/>
  <c r="G53" i="2"/>
  <c r="G52" i="2" s="1"/>
  <c r="G51" i="2" s="1"/>
  <c r="G57" i="2"/>
  <c r="G56" i="2" s="1"/>
  <c r="G55" i="2" s="1"/>
  <c r="G49" i="2"/>
  <c r="G48" i="2" s="1"/>
  <c r="G47" i="2" s="1"/>
  <c r="G45" i="2"/>
  <c r="G44" i="2" s="1"/>
  <c r="G43" i="2" s="1"/>
  <c r="G333" i="2"/>
  <c r="G332" i="2" s="1"/>
  <c r="G190" i="2"/>
  <c r="G189" i="2" s="1"/>
  <c r="G188" i="2" s="1"/>
  <c r="G186" i="2"/>
  <c r="G185" i="2" s="1"/>
  <c r="G184" i="2" s="1"/>
  <c r="G299" i="2"/>
  <c r="G298" i="2" s="1"/>
  <c r="G340" i="2"/>
  <c r="G339" i="2" s="1"/>
  <c r="G338" i="2" s="1"/>
  <c r="G337" i="2" s="1"/>
  <c r="G336" i="2" s="1"/>
  <c r="G287" i="2"/>
  <c r="G286" i="2" s="1"/>
  <c r="G404" i="2" l="1"/>
  <c r="G42" i="2"/>
  <c r="G41" i="2" s="1"/>
  <c r="F225" i="2"/>
  <c r="G224" i="2"/>
  <c r="F224" i="2" s="1"/>
  <c r="G403" i="2" l="1"/>
  <c r="G402" i="2" s="1"/>
  <c r="G223" i="2"/>
  <c r="F223" i="2" s="1"/>
  <c r="G239" i="2"/>
  <c r="G238" i="2" s="1"/>
  <c r="G237" i="2" s="1"/>
  <c r="G235" i="2"/>
  <c r="G234" i="2" s="1"/>
  <c r="G233" i="2" s="1"/>
  <c r="G227" i="2"/>
  <c r="G226" i="2" s="1"/>
  <c r="G221" i="2"/>
  <c r="G220" i="2" s="1"/>
  <c r="G219" i="2" l="1"/>
  <c r="G216" i="2"/>
  <c r="G215" i="2" s="1"/>
  <c r="G214" i="2" s="1"/>
  <c r="G212" i="2"/>
  <c r="G211" i="2" s="1"/>
  <c r="G210" i="2" s="1"/>
  <c r="G208" i="2"/>
  <c r="G207" i="2" s="1"/>
  <c r="G206" i="2" s="1"/>
  <c r="G204" i="2"/>
  <c r="G203" i="2" s="1"/>
  <c r="G202" i="2" s="1"/>
  <c r="G200" i="2"/>
  <c r="G199" i="2" s="1"/>
  <c r="G198" i="2" s="1"/>
  <c r="G196" i="2"/>
  <c r="G195" i="2" s="1"/>
  <c r="G144" i="2"/>
  <c r="G143" i="2" s="1"/>
  <c r="G142" i="2" s="1"/>
  <c r="G140" i="2"/>
  <c r="G139" i="2" s="1"/>
  <c r="G138" i="2" s="1"/>
  <c r="G136" i="2"/>
  <c r="G135" i="2" s="1"/>
  <c r="G134" i="2" s="1"/>
  <c r="G132" i="2"/>
  <c r="G131" i="2" s="1"/>
  <c r="G129" i="2"/>
  <c r="G128" i="2" s="1"/>
  <c r="G126" i="2"/>
  <c r="G125" i="2" s="1"/>
  <c r="G122" i="2"/>
  <c r="G121" i="2" s="1"/>
  <c r="G119" i="2"/>
  <c r="G118" i="2" s="1"/>
  <c r="G116" i="2"/>
  <c r="G115" i="2" s="1"/>
  <c r="G112" i="2"/>
  <c r="G111" i="2" s="1"/>
  <c r="G109" i="2"/>
  <c r="G108" i="2" s="1"/>
  <c r="G105" i="2"/>
  <c r="G104" i="2" s="1"/>
  <c r="G102" i="2"/>
  <c r="G101" i="2" s="1"/>
  <c r="G99" i="2"/>
  <c r="G98" i="2" s="1"/>
  <c r="G96" i="2"/>
  <c r="G95" i="2" s="1"/>
  <c r="G83" i="2"/>
  <c r="G82" i="2" s="1"/>
  <c r="E144" i="2"/>
  <c r="E143" i="2" s="1"/>
  <c r="E142" i="2" s="1"/>
  <c r="E140" i="2"/>
  <c r="E139" i="2" s="1"/>
  <c r="E138" i="2" s="1"/>
  <c r="E136" i="2"/>
  <c r="E135" i="2" s="1"/>
  <c r="E134" i="2" s="1"/>
  <c r="E132" i="2"/>
  <c r="E131" i="2" s="1"/>
  <c r="E129" i="2"/>
  <c r="E128" i="2" s="1"/>
  <c r="E126" i="2"/>
  <c r="E125" i="2" s="1"/>
  <c r="E122" i="2"/>
  <c r="E121" i="2" s="1"/>
  <c r="E119" i="2"/>
  <c r="E118" i="2" s="1"/>
  <c r="E116" i="2"/>
  <c r="E115" i="2" s="1"/>
  <c r="E112" i="2"/>
  <c r="E111" i="2" s="1"/>
  <c r="E109" i="2"/>
  <c r="E108" i="2" s="1"/>
  <c r="E105" i="2"/>
  <c r="E104" i="2" s="1"/>
  <c r="E102" i="2"/>
  <c r="E101" i="2" s="1"/>
  <c r="E99" i="2"/>
  <c r="E98" i="2" s="1"/>
  <c r="E96" i="2"/>
  <c r="E95" i="2" s="1"/>
  <c r="E94" i="2" s="1"/>
  <c r="E92" i="2"/>
  <c r="E91" i="2" s="1"/>
  <c r="E89" i="2"/>
  <c r="E88" i="2" s="1"/>
  <c r="E86" i="2"/>
  <c r="E85" i="2" s="1"/>
  <c r="E83" i="2"/>
  <c r="E82" i="2" s="1"/>
  <c r="G194" i="2" l="1"/>
  <c r="G107" i="2"/>
  <c r="G124" i="2"/>
  <c r="G114" i="2"/>
  <c r="G94" i="2"/>
  <c r="E114" i="2"/>
  <c r="E81" i="2"/>
  <c r="E107" i="2"/>
  <c r="E124" i="2"/>
  <c r="G362" i="2" l="1"/>
  <c r="F282" i="2" l="1"/>
  <c r="G281" i="2"/>
  <c r="F281" i="2" s="1"/>
  <c r="F285" i="2"/>
  <c r="G284" i="2"/>
  <c r="G283" i="2" s="1"/>
  <c r="F183" i="2"/>
  <c r="F180" i="2"/>
  <c r="G182" i="2"/>
  <c r="G181" i="2" s="1"/>
  <c r="F181" i="2" s="1"/>
  <c r="F370" i="2"/>
  <c r="G369" i="2"/>
  <c r="F369" i="2" s="1"/>
  <c r="G280" i="2" l="1"/>
  <c r="F280" i="2" s="1"/>
  <c r="F283" i="2"/>
  <c r="F284" i="2"/>
  <c r="G368" i="2"/>
  <c r="F368" i="2" s="1"/>
  <c r="F182" i="2"/>
  <c r="G381" i="2"/>
  <c r="G380" i="2" s="1"/>
  <c r="F380" i="2" s="1"/>
  <c r="G434" i="2"/>
  <c r="G433" i="2" s="1"/>
  <c r="F433" i="2" s="1"/>
  <c r="G431" i="2"/>
  <c r="F431" i="2" s="1"/>
  <c r="F432" i="2"/>
  <c r="F390" i="2"/>
  <c r="G389" i="2"/>
  <c r="F389" i="2" s="1"/>
  <c r="G364" i="2"/>
  <c r="G366" i="2"/>
  <c r="F366" i="2" s="1"/>
  <c r="F367" i="2"/>
  <c r="F365" i="2"/>
  <c r="F328" i="2"/>
  <c r="G327" i="2"/>
  <c r="F327" i="2" s="1"/>
  <c r="F272" i="2"/>
  <c r="G271" i="2"/>
  <c r="G270" i="2" s="1"/>
  <c r="F270" i="2" s="1"/>
  <c r="F260" i="2"/>
  <c r="G259" i="2"/>
  <c r="F259" i="2" s="1"/>
  <c r="F166" i="2"/>
  <c r="G165" i="2"/>
  <c r="F165" i="2" s="1"/>
  <c r="G424" i="2"/>
  <c r="F424" i="2" s="1"/>
  <c r="G417" i="2"/>
  <c r="G416" i="2" s="1"/>
  <c r="G415" i="2" s="1"/>
  <c r="G414" i="2" s="1"/>
  <c r="G386" i="2"/>
  <c r="F386" i="2" s="1"/>
  <c r="F382" i="2"/>
  <c r="G374" i="2"/>
  <c r="F374" i="2" s="1"/>
  <c r="G377" i="2"/>
  <c r="F377" i="2" s="1"/>
  <c r="G354" i="2"/>
  <c r="G353" i="2" s="1"/>
  <c r="G63" i="2"/>
  <c r="F63" i="2" s="1"/>
  <c r="G330" i="2"/>
  <c r="G329" i="2" s="1"/>
  <c r="F329" i="2" s="1"/>
  <c r="G325" i="2"/>
  <c r="F325" i="2" s="1"/>
  <c r="G321" i="2"/>
  <c r="G320" i="2" s="1"/>
  <c r="F320" i="2" s="1"/>
  <c r="G318" i="2"/>
  <c r="G317" i="2" s="1"/>
  <c r="F317" i="2" s="1"/>
  <c r="G315" i="2"/>
  <c r="G314" i="2" s="1"/>
  <c r="F314" i="2" s="1"/>
  <c r="G312" i="2"/>
  <c r="F312" i="2" s="1"/>
  <c r="G308" i="2"/>
  <c r="F308" i="2" s="1"/>
  <c r="G303" i="2"/>
  <c r="F303" i="2" s="1"/>
  <c r="G296" i="2"/>
  <c r="G295" i="2" s="1"/>
  <c r="G294" i="2" s="1"/>
  <c r="E244" i="2"/>
  <c r="G274" i="2"/>
  <c r="F274" i="2" s="1"/>
  <c r="G268" i="2"/>
  <c r="G267" i="2" s="1"/>
  <c r="F267" i="2" s="1"/>
  <c r="G253" i="2"/>
  <c r="F253" i="2" s="1"/>
  <c r="G257" i="2"/>
  <c r="G250" i="2"/>
  <c r="F250" i="2" s="1"/>
  <c r="G247" i="2"/>
  <c r="F247" i="2" s="1"/>
  <c r="F235" i="2"/>
  <c r="G231" i="2"/>
  <c r="F221" i="2"/>
  <c r="F216" i="2"/>
  <c r="F208" i="2"/>
  <c r="F204" i="2"/>
  <c r="F200" i="2"/>
  <c r="G178" i="2"/>
  <c r="G173" i="2"/>
  <c r="G172" i="2" s="1"/>
  <c r="G169" i="2"/>
  <c r="G168" i="2" s="1"/>
  <c r="G167" i="2" s="1"/>
  <c r="G162" i="2"/>
  <c r="G161" i="2" s="1"/>
  <c r="G152" i="2"/>
  <c r="F152" i="2" s="1"/>
  <c r="G155" i="2"/>
  <c r="G154" i="2" s="1"/>
  <c r="F95" i="2"/>
  <c r="F83" i="2"/>
  <c r="G73" i="2"/>
  <c r="F73" i="2" s="1"/>
  <c r="G75" i="2"/>
  <c r="F75" i="2" s="1"/>
  <c r="G69" i="2"/>
  <c r="F69" i="2" s="1"/>
  <c r="G39" i="2"/>
  <c r="F39" i="2" s="1"/>
  <c r="F435" i="2"/>
  <c r="F425" i="2"/>
  <c r="F418" i="2"/>
  <c r="F387" i="2"/>
  <c r="F378" i="2"/>
  <c r="F375" i="2"/>
  <c r="F363" i="2"/>
  <c r="F359" i="2"/>
  <c r="F358" i="2"/>
  <c r="F357" i="2"/>
  <c r="F356" i="2"/>
  <c r="F355" i="2"/>
  <c r="F351" i="2"/>
  <c r="F347" i="2"/>
  <c r="F331" i="2"/>
  <c r="F326" i="2"/>
  <c r="F322" i="2"/>
  <c r="F319" i="2"/>
  <c r="F316" i="2"/>
  <c r="F313" i="2"/>
  <c r="F309" i="2"/>
  <c r="F304" i="2"/>
  <c r="F297" i="2"/>
  <c r="F275" i="2"/>
  <c r="F269" i="2"/>
  <c r="F265" i="2"/>
  <c r="F258" i="2"/>
  <c r="F254" i="2"/>
  <c r="F251" i="2"/>
  <c r="F248" i="2"/>
  <c r="F236" i="2"/>
  <c r="F232" i="2"/>
  <c r="F222" i="2"/>
  <c r="F217" i="2"/>
  <c r="F213" i="2"/>
  <c r="F209" i="2"/>
  <c r="F205" i="2"/>
  <c r="F201" i="2"/>
  <c r="F179" i="2"/>
  <c r="F174" i="2"/>
  <c r="F170" i="2"/>
  <c r="F163" i="2"/>
  <c r="F156" i="2"/>
  <c r="F153" i="2"/>
  <c r="F96" i="2"/>
  <c r="F84" i="2"/>
  <c r="F76" i="2"/>
  <c r="F74" i="2"/>
  <c r="F70" i="2"/>
  <c r="F64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E417" i="2"/>
  <c r="E416" i="2" s="1"/>
  <c r="E415" i="2" s="1"/>
  <c r="E414" i="2" s="1"/>
  <c r="E392" i="2" s="1"/>
  <c r="E391" i="2" s="1"/>
  <c r="E362" i="2"/>
  <c r="E361" i="2" s="1"/>
  <c r="E360" i="2" s="1"/>
  <c r="E354" i="2"/>
  <c r="E353" i="2" s="1"/>
  <c r="E352" i="2" s="1"/>
  <c r="E350" i="2"/>
  <c r="E349" i="2" s="1"/>
  <c r="E348" i="2" s="1"/>
  <c r="E346" i="2"/>
  <c r="E345" i="2" s="1"/>
  <c r="E344" i="2" s="1"/>
  <c r="E266" i="2"/>
  <c r="E261" i="2" s="1"/>
  <c r="E264" i="2"/>
  <c r="E263" i="2" s="1"/>
  <c r="E262" i="2" s="1"/>
  <c r="E194" i="2"/>
  <c r="E192" i="2" s="1"/>
  <c r="E169" i="2"/>
  <c r="E168" i="2" s="1"/>
  <c r="E167" i="2" s="1"/>
  <c r="E159" i="2" s="1"/>
  <c r="E158" i="2" s="1"/>
  <c r="E157" i="2" s="1"/>
  <c r="E34" i="2"/>
  <c r="G392" i="2" l="1"/>
  <c r="G391" i="2" s="1"/>
  <c r="F391" i="2" s="1"/>
  <c r="G279" i="2"/>
  <c r="F231" i="2"/>
  <c r="G230" i="2"/>
  <c r="G229" i="2" s="1"/>
  <c r="G218" i="2" s="1"/>
  <c r="G193" i="2" s="1"/>
  <c r="F193" i="2" s="1"/>
  <c r="F178" i="2"/>
  <c r="G177" i="2"/>
  <c r="F271" i="2"/>
  <c r="F381" i="2"/>
  <c r="F434" i="2"/>
  <c r="G388" i="2"/>
  <c r="F388" i="2" s="1"/>
  <c r="G430" i="2"/>
  <c r="G429" i="2" s="1"/>
  <c r="F429" i="2" s="1"/>
  <c r="G151" i="2"/>
  <c r="F151" i="2" s="1"/>
  <c r="G324" i="2"/>
  <c r="G68" i="2"/>
  <c r="F68" i="2" s="1"/>
  <c r="F234" i="2"/>
  <c r="G311" i="2"/>
  <c r="F311" i="2" s="1"/>
  <c r="G361" i="2"/>
  <c r="G360" i="2" s="1"/>
  <c r="F360" i="2" s="1"/>
  <c r="G256" i="2"/>
  <c r="F256" i="2" s="1"/>
  <c r="F162" i="2"/>
  <c r="G379" i="2"/>
  <c r="F379" i="2" s="1"/>
  <c r="F167" i="2"/>
  <c r="F207" i="2"/>
  <c r="F219" i="2"/>
  <c r="G246" i="2"/>
  <c r="F246" i="2" s="1"/>
  <c r="F364" i="2"/>
  <c r="G38" i="2"/>
  <c r="G37" i="2" s="1"/>
  <c r="F37" i="2" s="1"/>
  <c r="G373" i="2"/>
  <c r="F373" i="2" s="1"/>
  <c r="G307" i="2"/>
  <c r="G306" i="2" s="1"/>
  <c r="F306" i="2" s="1"/>
  <c r="F161" i="2"/>
  <c r="F315" i="2"/>
  <c r="G423" i="2"/>
  <c r="G164" i="2"/>
  <c r="F164" i="2" s="1"/>
  <c r="F268" i="2"/>
  <c r="F295" i="2"/>
  <c r="F294" i="2"/>
  <c r="F172" i="2"/>
  <c r="G171" i="2"/>
  <c r="F171" i="2" s="1"/>
  <c r="E243" i="2"/>
  <c r="E242" i="2" s="1"/>
  <c r="F173" i="2"/>
  <c r="F296" i="2"/>
  <c r="F321" i="2"/>
  <c r="F354" i="2"/>
  <c r="G72" i="2"/>
  <c r="F72" i="2" s="1"/>
  <c r="G273" i="2"/>
  <c r="F273" i="2" s="1"/>
  <c r="G302" i="2"/>
  <c r="F257" i="2"/>
  <c r="F169" i="2"/>
  <c r="G252" i="2"/>
  <c r="F252" i="2" s="1"/>
  <c r="G376" i="2"/>
  <c r="F376" i="2" s="1"/>
  <c r="G385" i="2"/>
  <c r="F154" i="2"/>
  <c r="F353" i="2"/>
  <c r="G352" i="2"/>
  <c r="F352" i="2" s="1"/>
  <c r="F211" i="2"/>
  <c r="F210" i="2"/>
  <c r="F318" i="2"/>
  <c r="F362" i="2"/>
  <c r="F155" i="2"/>
  <c r="F168" i="2"/>
  <c r="F212" i="2"/>
  <c r="G249" i="2"/>
  <c r="F249" i="2" s="1"/>
  <c r="G62" i="2"/>
  <c r="F417" i="2"/>
  <c r="F414" i="2"/>
  <c r="F416" i="2"/>
  <c r="F415" i="2"/>
  <c r="F330" i="2"/>
  <c r="E343" i="2"/>
  <c r="E342" i="2" s="1"/>
  <c r="E335" i="2" s="1"/>
  <c r="E146" i="2"/>
  <c r="G278" i="2" l="1"/>
  <c r="F278" i="2" s="1"/>
  <c r="F392" i="2"/>
  <c r="G323" i="2"/>
  <c r="F323" i="2" s="1"/>
  <c r="F279" i="2"/>
  <c r="G150" i="2"/>
  <c r="F150" i="2" s="1"/>
  <c r="G176" i="2"/>
  <c r="G175" i="2" s="1"/>
  <c r="F177" i="2"/>
  <c r="F430" i="2"/>
  <c r="G36" i="2"/>
  <c r="F36" i="2" s="1"/>
  <c r="G428" i="2"/>
  <c r="G427" i="2" s="1"/>
  <c r="F324" i="2"/>
  <c r="G384" i="2"/>
  <c r="G310" i="2"/>
  <c r="F310" i="2" s="1"/>
  <c r="F233" i="2"/>
  <c r="F361" i="2"/>
  <c r="G266" i="2"/>
  <c r="G255" i="2"/>
  <c r="F255" i="2" s="1"/>
  <c r="F206" i="2"/>
  <c r="G67" i="2"/>
  <c r="F67" i="2" s="1"/>
  <c r="G160" i="2"/>
  <c r="F160" i="2" s="1"/>
  <c r="G71" i="2"/>
  <c r="F71" i="2" s="1"/>
  <c r="F220" i="2"/>
  <c r="F38" i="2"/>
  <c r="F307" i="2"/>
  <c r="F94" i="2"/>
  <c r="F423" i="2"/>
  <c r="G422" i="2"/>
  <c r="G301" i="2"/>
  <c r="F302" i="2"/>
  <c r="F385" i="2"/>
  <c r="F229" i="2"/>
  <c r="F230" i="2"/>
  <c r="G372" i="2"/>
  <c r="E241" i="2"/>
  <c r="F82" i="2"/>
  <c r="F199" i="2"/>
  <c r="F203" i="2"/>
  <c r="G245" i="2"/>
  <c r="F215" i="2"/>
  <c r="F214" i="2"/>
  <c r="F62" i="2"/>
  <c r="G61" i="2"/>
  <c r="G346" i="2"/>
  <c r="G264" i="2"/>
  <c r="G350" i="2"/>
  <c r="E436" i="2" l="1"/>
  <c r="F176" i="2"/>
  <c r="F175" i="2"/>
  <c r="G149" i="2"/>
  <c r="F149" i="2" s="1"/>
  <c r="F93" i="2"/>
  <c r="G92" i="2"/>
  <c r="G35" i="2"/>
  <c r="F428" i="2"/>
  <c r="G305" i="2"/>
  <c r="F305" i="2" s="1"/>
  <c r="G66" i="2"/>
  <c r="F66" i="2" s="1"/>
  <c r="G426" i="2"/>
  <c r="F426" i="2" s="1"/>
  <c r="F427" i="2"/>
  <c r="G159" i="2"/>
  <c r="F218" i="2"/>
  <c r="G421" i="2"/>
  <c r="F422" i="2"/>
  <c r="F202" i="2"/>
  <c r="F301" i="2"/>
  <c r="G293" i="2"/>
  <c r="G277" i="2" s="1"/>
  <c r="F384" i="2"/>
  <c r="G383" i="2"/>
  <c r="F383" i="2" s="1"/>
  <c r="F372" i="2"/>
  <c r="G371" i="2"/>
  <c r="F371" i="2" s="1"/>
  <c r="G345" i="2"/>
  <c r="F346" i="2"/>
  <c r="G349" i="2"/>
  <c r="F350" i="2"/>
  <c r="G244" i="2"/>
  <c r="F245" i="2"/>
  <c r="G263" i="2"/>
  <c r="F264" i="2"/>
  <c r="F198" i="2"/>
  <c r="G60" i="2"/>
  <c r="F61" i="2"/>
  <c r="F266" i="2"/>
  <c r="F35" i="2" l="1"/>
  <c r="G148" i="2"/>
  <c r="F148" i="2" s="1"/>
  <c r="G158" i="2"/>
  <c r="F158" i="2" s="1"/>
  <c r="G91" i="2"/>
  <c r="F92" i="2"/>
  <c r="G65" i="2"/>
  <c r="F65" i="2" s="1"/>
  <c r="F159" i="2"/>
  <c r="G420" i="2"/>
  <c r="F421" i="2"/>
  <c r="F293" i="2"/>
  <c r="G262" i="2"/>
  <c r="F263" i="2"/>
  <c r="G348" i="2"/>
  <c r="F348" i="2" s="1"/>
  <c r="F349" i="2"/>
  <c r="G192" i="2"/>
  <c r="F192" i="2" s="1"/>
  <c r="F194" i="2"/>
  <c r="G344" i="2"/>
  <c r="F345" i="2"/>
  <c r="F60" i="2"/>
  <c r="G59" i="2"/>
  <c r="G34" i="2" s="1"/>
  <c r="G157" i="2" l="1"/>
  <c r="F157" i="2" s="1"/>
  <c r="F262" i="2"/>
  <c r="G261" i="2"/>
  <c r="G147" i="2"/>
  <c r="G90" i="2"/>
  <c r="F91" i="2"/>
  <c r="G419" i="2"/>
  <c r="F419" i="2" s="1"/>
  <c r="F420" i="2"/>
  <c r="F277" i="2"/>
  <c r="G276" i="2"/>
  <c r="F276" i="2" s="1"/>
  <c r="G343" i="2"/>
  <c r="F344" i="2"/>
  <c r="F59" i="2"/>
  <c r="F34" i="2"/>
  <c r="F244" i="2"/>
  <c r="G146" i="2" l="1"/>
  <c r="F146" i="2" s="1"/>
  <c r="F261" i="2"/>
  <c r="G243" i="2"/>
  <c r="G242" i="2" s="1"/>
  <c r="F147" i="2"/>
  <c r="G89" i="2"/>
  <c r="F90" i="2"/>
  <c r="G342" i="2"/>
  <c r="G335" i="2" s="1"/>
  <c r="F343" i="2"/>
  <c r="F243" i="2" l="1"/>
  <c r="G88" i="2"/>
  <c r="F89" i="2"/>
  <c r="F342" i="2"/>
  <c r="F335" i="2"/>
  <c r="F242" i="2"/>
  <c r="G87" i="2" l="1"/>
  <c r="F88" i="2"/>
  <c r="G241" i="2"/>
  <c r="F241" i="2" l="1"/>
  <c r="F87" i="2"/>
  <c r="G86" i="2"/>
  <c r="G85" i="2" l="1"/>
  <c r="F86" i="2"/>
  <c r="G81" i="2" l="1"/>
  <c r="F85" i="2"/>
  <c r="F81" i="2" l="1"/>
  <c r="G80" i="2"/>
  <c r="G79" i="2" s="1"/>
  <c r="F80" i="2" l="1"/>
  <c r="G78" i="2"/>
  <c r="F79" i="2" l="1"/>
  <c r="G77" i="2" l="1"/>
  <c r="F78" i="2"/>
  <c r="G436" i="2" l="1"/>
  <c r="F77" i="2"/>
  <c r="F436" i="2" l="1"/>
</calcChain>
</file>

<file path=xl/sharedStrings.xml><?xml version="1.0" encoding="utf-8"?>
<sst xmlns="http://schemas.openxmlformats.org/spreadsheetml/2006/main" count="1487" uniqueCount="451">
  <si>
    <t>Наименование</t>
  </si>
  <si>
    <t>Раздел, подраздел</t>
  </si>
  <si>
    <t>Целевая статья</t>
  </si>
  <si>
    <t>Группы и подгруппы видов расходов</t>
  </si>
  <si>
    <t>Муниципальное казенное учреждение "Дворец культуры им. Г.Д.Гогиберидзе"</t>
  </si>
  <si>
    <t>КУЛЬТУРА, КИНЕМАТОГРАФИЯ</t>
  </si>
  <si>
    <t>Культура</t>
  </si>
  <si>
    <t>Муниципальная программа "Развитие культуры Людиновского района"</t>
  </si>
  <si>
    <t>11 0 00 00000</t>
  </si>
  <si>
    <t>Основное мероприятие "Укрепление и развитие материально-технической базы учреждений культуры (клубные учреждения)"</t>
  </si>
  <si>
    <t>11 0 03 00000</t>
  </si>
  <si>
    <t>Содержание казенных учреждений в сфере культуры</t>
  </si>
  <si>
    <t>11 0 03 02110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</si>
  <si>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</si>
  <si>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</si>
  <si>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</si>
  <si>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</si>
  <si>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</si>
  <si>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</si>
  <si>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</si>
  <si>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</si>
  <si>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</si>
  <si>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</si>
  <si>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</si>
  <si>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</si>
  <si>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Содержание казенных учреждений в сфере культуры (прочее содержание)</t>
  </si>
  <si>
    <t>11 0 03 02120</t>
  </si>
  <si>
    <t>Основное мероприятие "Проведение мероприятий в сфере культуры, искусства, кинематографии"</t>
  </si>
  <si>
    <t>11 0 06 00000</t>
  </si>
  <si>
    <t>Проведение мероприятий в сфере культуры</t>
  </si>
  <si>
    <t>11 0 06 05000</t>
  </si>
  <si>
    <t>Основное мероприятие "Организация и проведение ремонтных работ в учреждениях культуры"</t>
  </si>
  <si>
    <t>11 0 08 00000</t>
  </si>
  <si>
    <t>Организация и проведение ремонтных работ в учреждениях культуры</t>
  </si>
  <si>
    <t>11 0 08 01000</t>
  </si>
  <si>
    <t>Основное мероприятие "Повышение уровня комплексной безопасности в учреждениях культуры и дополнительного образования"</t>
  </si>
  <si>
    <t>11 0 09 00000</t>
  </si>
  <si>
    <t>Повышение уровня комплексной безопасности в учреждениях культуры и дополнительного образования</t>
  </si>
  <si>
    <t>11 0 09 01000</t>
  </si>
  <si>
    <t>ЖИЛИЩНО-КОММУНАЛЬНОЕ ХОЗЯЙСТВО</t>
  </si>
  <si>
    <t>Другие вопросы в области жилищно-коммунального хозяйства</t>
  </si>
  <si>
    <t>Муниципальная программа "Благоустройство территорий муниципального района"</t>
  </si>
  <si>
    <t>09 0 00 00000</t>
  </si>
  <si>
    <t>Подпрограмма "Благоустройство территорий муниципального района"</t>
  </si>
  <si>
    <t>09 1 00 00000</t>
  </si>
  <si>
    <t>Основное мероприятие "Организация похоронного дела, содержание кладбищ"</t>
  </si>
  <si>
    <t>09 1 01 00000</t>
  </si>
  <si>
    <t>Захоронение безродных, перевозка тел с места смерти</t>
  </si>
  <si>
    <t>09 1 01 01000</t>
  </si>
  <si>
    <t>Подпрограмма "Развитие МКУ "Людиновская служба заказчика"</t>
  </si>
  <si>
    <t>09 2 00 00000</t>
  </si>
  <si>
    <t>Основное мероприятие "Организация деятельности МКУ "Людиновская служба заказчика"</t>
  </si>
  <si>
    <t>09 2 01 00000</t>
  </si>
  <si>
    <t>Организация деятельности работы МКУ "Людиновская служба заказчика"</t>
  </si>
  <si>
    <t>09 2 01 01100</t>
  </si>
  <si>
    <t>Организация деятельности работы МКУ "Людиновская служба заказчика" (прочее содержание)</t>
  </si>
  <si>
    <t>09 2 01 01200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</si>
  <si>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</si>
  <si>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</si>
  <si>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51 0 00 00000</t>
  </si>
  <si>
    <t>51 0 01 00000</t>
  </si>
  <si>
    <t>51 0 01 00300</t>
  </si>
  <si>
    <t>Расходы на выплаты персоналу государственных (муниципальных) органов</t>
  </si>
  <si>
    <t>120</t>
  </si>
  <si>
    <t>Обеспечение проведения выборов и референдумов</t>
  </si>
  <si>
    <t>0107</t>
  </si>
  <si>
    <t>Муниципальная программа "Повышение правовой культуры населения, совершенствование и развитие избирательных технологий в Людиновском районе"</t>
  </si>
  <si>
    <t>79 0 00 00000</t>
  </si>
  <si>
    <t>Основное мероприятие "Повышение правовой культуры избирателей, в том числе молодых и будущих избирателей"</t>
  </si>
  <si>
    <t>79 0 03 00000</t>
  </si>
  <si>
    <t>Повышение правовой культуры избирателей, в том числе молодых и будущих избирателей</t>
  </si>
  <si>
    <t>79 0 03 01000</t>
  </si>
  <si>
    <t>Основное мероприятие "Оказание содействия избирательным комиссиям в подготовке референдумов, проведение выборов всех уровней, общероссийского голосования"</t>
  </si>
  <si>
    <t>79 0 05 00000</t>
  </si>
  <si>
    <t>79 0 05 01000</t>
  </si>
  <si>
    <t>Основное мероприятие "Подведение итогов референдумов и выборов всех уровней. Проведение конкурса среди участников участковых избирательных комиссий"</t>
  </si>
  <si>
    <t>79 0 07 00000</t>
  </si>
  <si>
    <t>Подведение итогов референдумов и выборов всех уровней. Проведение конкурса среди участников участковых избирательных комиссий.</t>
  </si>
  <si>
    <t>79 0 07 01000</t>
  </si>
  <si>
    <t>Основное мероприятие "Проведение выборов, референдумов, общероссийского голосования"</t>
  </si>
  <si>
    <t>79 0 08 00000</t>
  </si>
  <si>
    <t>Проведение выборов, референдумов, общероссийского голосования</t>
  </si>
  <si>
    <t>79 0 08 01000</t>
  </si>
  <si>
    <t>Резервные фонды</t>
  </si>
  <si>
    <t>Основное мероприятие "Резервные фонды местных администраций"</t>
  </si>
  <si>
    <t>51 0 14 00000</t>
  </si>
  <si>
    <t>Резервные фонды местных администраций</t>
  </si>
  <si>
    <t>51 0 14 00500</t>
  </si>
  <si>
    <t>Резервные средства</t>
  </si>
  <si>
    <t>870</t>
  </si>
  <si>
    <t>Другие общегосударственные вопросы</t>
  </si>
  <si>
    <t>Основное мероприятие "Реализация государственных функций, связанных с общегосударственными вопросами (членские взносы в совет муниципальных образований)"</t>
  </si>
  <si>
    <t>51 0 09 00000</t>
  </si>
  <si>
    <t>Реализация государственных функций, связанных с общегосударственными вопросами (членские взносы в совет муниципальных образований)</t>
  </si>
  <si>
    <t>51 0 09 00900</t>
  </si>
  <si>
    <t>Основное мероприятие "Организационное, информационное и финансовое обеспечение деятельности органов ТОС"</t>
  </si>
  <si>
    <t>51 0 15 00000</t>
  </si>
  <si>
    <t>Организационное, информационное и финансовое обеспечение деятельности органов ТОС</t>
  </si>
  <si>
    <t>51 0 15 01000</t>
  </si>
  <si>
    <t>НАЦИОНАЛЬНАЯ БЕЗОПАСНОСТЬ И ПРАВООХРАНИТЕЛЬНАЯ ДЕЯТЕЛЬНОСТЬ</t>
  </si>
  <si>
    <t>Гражданская оборона</t>
  </si>
  <si>
    <t>Муниципальная программа "Обеспечение безопасности жизнедеятельности населения  муниципального района "Город Людиново и Людиновский район"</t>
  </si>
  <si>
    <t>10 0 00 00000</t>
  </si>
  <si>
    <t>Подпрограмма  "Обеспечение безопасности жизнедеятельности населения  муниципального района "Город Людиново и Людиновский район"</t>
  </si>
  <si>
    <t>10 1 00 00000</t>
  </si>
  <si>
    <t>10 1 01 00000</t>
  </si>
  <si>
    <t>10 1 01 01000</t>
  </si>
  <si>
    <t>10 1 02 00000</t>
  </si>
  <si>
    <t>10 1 02 01000</t>
  </si>
  <si>
    <t>10 1 03 00000</t>
  </si>
  <si>
    <t>10 1 03 01000</t>
  </si>
  <si>
    <t>10 1 05 00000</t>
  </si>
  <si>
    <t>10 1 05 01000</t>
  </si>
  <si>
    <t>НАЦИОНАЛЬНАЯ ЭКОНОМИКА</t>
  </si>
  <si>
    <t>Транспорт</t>
  </si>
  <si>
    <t>Муниципальная программа "Экономическое развитие Людиновского района"</t>
  </si>
  <si>
    <t>15 0 00 00000</t>
  </si>
  <si>
    <t>Подпрограмма "Повышение транспортной доступности, улучшение качества пассажирских перевозок"</t>
  </si>
  <si>
    <t>15 3 00 00000</t>
  </si>
  <si>
    <t>Основное мероприятие "Направление средств бюджета на оплату работ, связанных с осуществлением регулярных перевозок по регулируемым тарифам в границах МР"</t>
  </si>
  <si>
    <t>15 3 03 00000</t>
  </si>
  <si>
    <t>Оплата работ, связанных с осуществлением регулярных перевозок по регулируемым тарифам городских маршрутов</t>
  </si>
  <si>
    <t>15 3 03 05000</t>
  </si>
  <si>
    <t>Обеспечение исполнения законодательства РФ в области организации перевозок</t>
  </si>
  <si>
    <t>15 3 03 07000</t>
  </si>
  <si>
    <t>Дорожное хозяйство (дорожные фонды)</t>
  </si>
  <si>
    <t>Муниципальная программа "Развитие дорожного хозяйства в Людиновском районе"</t>
  </si>
  <si>
    <t>24 0 00 00000</t>
  </si>
  <si>
    <t>Подпрограмма "Совершенствование и развитие сети автомобильных дорог в Людиновском районе"</t>
  </si>
  <si>
    <t>24 1 00 00000</t>
  </si>
  <si>
    <t>Основное мероприятие "Строительство, реконструкция и капитальный ремонт и ремонт автомобильных дорог общего пользования местного значения"</t>
  </si>
  <si>
    <t>24 1 01 00000</t>
  </si>
  <si>
    <t>Строительство, реконструкция и капитальный ремонт и ремонт автомобильных дорог общего пользования местного значения</t>
  </si>
  <si>
    <t>24 1 01 01000</t>
  </si>
  <si>
    <t>Основное мероприятие "Ремонт автомобильных дорог частного сектора"</t>
  </si>
  <si>
    <t>24 1 02 00000</t>
  </si>
  <si>
    <t>Ремонт автомобильных дорог частного сектора</t>
  </si>
  <si>
    <t>24 1 02 01000</t>
  </si>
  <si>
    <t>Основное мероприятие "Диагностика мостовых сооружений"</t>
  </si>
  <si>
    <t>24 1 07 00000</t>
  </si>
  <si>
    <t>Разработка ПСД, диагностика, текущий ремонт и содержание мостовых сооружений</t>
  </si>
  <si>
    <t>24 1 07 01000</t>
  </si>
  <si>
    <t>Подпрограмма "Повышение безопасности дорожного движения в Людиновском районе"</t>
  </si>
  <si>
    <t>24 2 00 00000</t>
  </si>
  <si>
    <t>Основное мероприятие "Обустройство участков улично-дорожной сети пешеходными ограждениями</t>
  </si>
  <si>
    <t>24 2 01 00000</t>
  </si>
  <si>
    <t>Обустройство участков улично-дорожной сети пешеходными ограждениями, в том числе в зоне пешеходных переходов</t>
  </si>
  <si>
    <t>24 2 01 01000</t>
  </si>
  <si>
    <t>Другие вопросы в области национальной экономики</t>
  </si>
  <si>
    <t>38 0 00 00000</t>
  </si>
  <si>
    <t>Основное мероприятие "Работы по межеванию и постановке на государственный кадастровый учет земельных участков, с целью последующего предоставления гражданам, имеющим трех и более детей"</t>
  </si>
  <si>
    <t>Работы по межеванию и постановке на государственный кадастровый учет земельных участков, с целью последующего предоставления гражданам, имеющим трех и более детей</t>
  </si>
  <si>
    <t>Основное мероприятие "Работы по межеванию и постановке на государственный кадастровый учет земельных участков с целью предоставления без проведения торгов, включая расходы на топографическую съемку, раздел и объединение земельных участков"</t>
  </si>
  <si>
    <t>Работы по межеванию и постановке на государственный кадастровый учет земельных участков с целью предоставления без проведения торгов, включая расходы на топографическую съемку, раздел и объединение земельных участков</t>
  </si>
  <si>
    <t>Основное мероприятие "Реализация Прогнозного плана (программы) приватизации муниципального имущества - расходы на оценку объектов, в том числе оценку изымаемых помещений"</t>
  </si>
  <si>
    <t>Реализация Прогнозного плана (программы) приватизации муниципального имущества - расходы на оценку объектов, в том числе оценку изымаемых помещений</t>
  </si>
  <si>
    <t>Основное мероприятие "Изготовление технической документации на объекты муниципального и выявленного бесхозного имущества"</t>
  </si>
  <si>
    <t>Изготовление технической документации на объекты муниципального и выявленного бесхозного имущества</t>
  </si>
  <si>
    <t>Основное мероприятие "Межевание и постановка на учет колодцев"</t>
  </si>
  <si>
    <t>Межевание и постановка на учет колодцев</t>
  </si>
  <si>
    <t>Внесение изменений в документы территориального планирования и градостроительного зонирования муниципального района "Город Людиново и Людиновский район"</t>
  </si>
  <si>
    <t>Основное мероприятие "Разработка документации по планировке территории поселений"</t>
  </si>
  <si>
    <t>Разработка документации по планировке территории поселений</t>
  </si>
  <si>
    <t>Жилищное хозяйство</t>
  </si>
  <si>
    <t>Муниципальная программа "Обеспечение доступным и комфортным жильем населения Людиновского района"</t>
  </si>
  <si>
    <t>05 0 00 00000</t>
  </si>
  <si>
    <t>Подпрограмма "Проведение капитального ремонта общего имущества в МКД, текущего ремонта жилых помещений, находящихся в муниципальной собственности"</t>
  </si>
  <si>
    <t>05 1 00 00000</t>
  </si>
  <si>
    <t>05 1 01 00000</t>
  </si>
  <si>
    <t>05 1 01 01000</t>
  </si>
  <si>
    <t>Ремонт и содержание жилых помещений, находящихся в муниципальной собственности, ремонт в МКД</t>
  </si>
  <si>
    <t>05 1 01 02000</t>
  </si>
  <si>
    <t>Оплата жилищно-коммунальных платежей в освободившихся жилых помещениях, находящихся в муниципальной собственности</t>
  </si>
  <si>
    <t>05 1 01 03000</t>
  </si>
  <si>
    <t>Основное мероприятие "Взносы в Фонд капитального ремонта МКД Калужской области"</t>
  </si>
  <si>
    <t>05 1 02 00000</t>
  </si>
  <si>
    <t>Взносы в Фонд капитального ремонта МКД Калужской области за муниципальный жилищный фонд</t>
  </si>
  <si>
    <t>05 1 02 01000</t>
  </si>
  <si>
    <t>Подпрограмма "Переселение граждан из аварийного жилищного фонда на территории городского поселения "Город Людиново"</t>
  </si>
  <si>
    <t>05 3 00 00000</t>
  </si>
  <si>
    <t>Основное мероприятие "Ликвидация аварийного жилищного фонда"</t>
  </si>
  <si>
    <t>05 3 02 00000</t>
  </si>
  <si>
    <t>Снос аварийных многоквартирных домов</t>
  </si>
  <si>
    <t>05 3 02 01000</t>
  </si>
  <si>
    <t>Региональный проект "Обеспечение устойчивого сокращения непригодного для проживания жилищного фонда"</t>
  </si>
  <si>
    <t>05 3 F3 00000</t>
  </si>
  <si>
    <t>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</si>
  <si>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05 3 F3 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</si>
  <si>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</si>
  <si>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</si>
  <si>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</si>
  <si>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</si>
  <si>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05 3 F3 6748S</t>
  </si>
  <si>
    <t>Коммунальное хозяйство</t>
  </si>
  <si>
    <t>Муниципальная программа "Строительство, реконструкция и капитальный ремонт объектов инженерной инфраструктуры на территории Людиновского района"</t>
  </si>
  <si>
    <t>02 0 00 00000</t>
  </si>
  <si>
    <t>Подпрограмма "Расширение сети газопроводов и строительство объектов газификации, объектов коммунальной инфраструктуры на территории Людиновского района"</t>
  </si>
  <si>
    <t>02 2 00 00000</t>
  </si>
  <si>
    <t>Основное мероприятие "Развитие инфраструктуры для обеспечения природным газом потребителей Людиновского района"</t>
  </si>
  <si>
    <t>02 2 01 00000</t>
  </si>
  <si>
    <t>Ремонт и обслуживание газопроводов на территории Людиновского района</t>
  </si>
  <si>
    <t>02 2 01 02000</t>
  </si>
  <si>
    <t>Основное мероприятие "Развитие объектов коммунальной инфраструктуры для обеспечения инженерными коммуникациями и подъездными путями земельных участков многодетных семей"</t>
  </si>
  <si>
    <t>02 2 02 00000</t>
  </si>
  <si>
    <t>Развитие объектов коммунальной инфраструктуры для обеспечения инженерными коммуникациями и подъездными путями земельных участков многодетных семей</t>
  </si>
  <si>
    <t>02 2 02 01000</t>
  </si>
  <si>
    <t>Муниципальная программа "Повышение эффективности использования топливно-энергетических ресурсов в Людиновском районе"</t>
  </si>
  <si>
    <t>30 0 00 00000</t>
  </si>
  <si>
    <t>Основное мероприятие "Организационные мероприятия по энергосбережению и повышению энергоэффективности в Людиновском районе"</t>
  </si>
  <si>
    <t>30 0 01 00000</t>
  </si>
  <si>
    <t>30 0 01 01000</t>
  </si>
  <si>
    <t>Основное мероприятие "Энергосбережение в сфере ЖКХ"</t>
  </si>
  <si>
    <t>30 0 02 00000</t>
  </si>
  <si>
    <t>Проведение мероприятий по модернизации системы отопления городской бани по ул. 20 лет Октября</t>
  </si>
  <si>
    <t>30 0 02 04000</t>
  </si>
  <si>
    <t>Устройство, реконструкция сетей уличного освещения в г. Людиново, прокладка электрических сетей, в том числе на вновь образованных улицах; приобретение энергосберегающего осветительного оборудования</t>
  </si>
  <si>
    <t>30 0 02 07000</t>
  </si>
  <si>
    <t>Субсидии на возмещение затрат, связанных с приобретением топливно-энергетических ресурсов предприятиям жилищно-коммунального хозяйства на территории района</t>
  </si>
  <si>
    <t>30 0 02 08000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</si>
  <si>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и сетей горячего водоснабжения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</si>
  <si>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30 0 02 S9111</t>
  </si>
  <si>
    <t>Основное мероприятие "Сокращение энергетических потерь в бюджетной сфере"</t>
  </si>
  <si>
    <t>30 0 03 00000</t>
  </si>
  <si>
    <t>Оплата за потребленные энергоресурсы за уличное освещение</t>
  </si>
  <si>
    <t>30 0 03 01000</t>
  </si>
  <si>
    <t>Оплата по энергосервисному контракту по содержанию и ремонту уличного освещения</t>
  </si>
  <si>
    <t>30 0 03 02000</t>
  </si>
  <si>
    <t>Благоустройство</t>
  </si>
  <si>
    <t>Содержание мест захоронения</t>
  </si>
  <si>
    <t>09 1 01 02000</t>
  </si>
  <si>
    <t>Основное мероприятие "Содержание мест сбора (накопления) ТКО"</t>
  </si>
  <si>
    <t>09 1 02 00000</t>
  </si>
  <si>
    <t>Содержание мест сбора (накопления) ТКО</t>
  </si>
  <si>
    <t>09 1 02 01000</t>
  </si>
  <si>
    <t>Основное мероприятие "Благоустройство территорий многоквартирных домов и общественных пространств"</t>
  </si>
  <si>
    <t>09 1 03 00000</t>
  </si>
  <si>
    <t>Благоустройство территорий многоквартирных домов и общественных пространств</t>
  </si>
  <si>
    <t>09 1 03 01000</t>
  </si>
  <si>
    <t>09 1 04 00000</t>
  </si>
  <si>
    <t>09 1 04 01000</t>
  </si>
  <si>
    <t>Основное мероприятие "Прочие мероприятия"</t>
  </si>
  <si>
    <t>09 1 05 00000</t>
  </si>
  <si>
    <t>Прочие мероприятия</t>
  </si>
  <si>
    <t>09 1 05 01000</t>
  </si>
  <si>
    <t>Муниципальная программа "Формирование современной городской среды на территории городского поселения "Город Людиново"</t>
  </si>
  <si>
    <t>31 0 00 00000</t>
  </si>
  <si>
    <t>Основное мероприятие "Выполнение комплекса работ по благоустройству территорий городского поселения "Город Людиново"</t>
  </si>
  <si>
    <t>31 0 01 00000</t>
  </si>
  <si>
    <t>Выполнение комплекса работ по благоустройству территорий городского поселения "Город Людиново"</t>
  </si>
  <si>
    <t>31 0 01 01000</t>
  </si>
  <si>
    <t>Проверка сметной документации на проведение работ по благоустройству территорий многоквартирных домов и общественных территорий</t>
  </si>
  <si>
    <t>31 0 01 02000</t>
  </si>
  <si>
    <t>Региональный проект "Формирование комфортной городской среды"</t>
  </si>
  <si>
    <t>31 0 F2 00000</t>
  </si>
  <si>
    <t>Реализация программ формирования современной городской среды</t>
  </si>
  <si>
    <t>31 0 F2 55550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</si>
  <si>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</si>
  <si>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51 0 21 00000</t>
  </si>
  <si>
    <t>Реализация проектов развития общественной инфраструктуры муниципальных образований Людиновского района, основанных на местных инициативах</t>
  </si>
  <si>
    <t>51 0 21 01000</t>
  </si>
  <si>
    <t>Подпрограмма "Развитие МБУ "Агентство "Мой город"</t>
  </si>
  <si>
    <t>09 3 00 00000</t>
  </si>
  <si>
    <t>Основное мероприятие "Субсидия МБУ "Агентство "Мой город" на выполнение муниципального задания"</t>
  </si>
  <si>
    <t>09 3 01 00000</t>
  </si>
  <si>
    <t>Субсидия МБУ "Агентство "Мой город" на выполнение муниципального задания</t>
  </si>
  <si>
    <t>09 3 01 01000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</si>
  <si>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</si>
  <si>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</si>
  <si>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</si>
  <si>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</si>
  <si>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СОЦИАЛЬНАЯ ПОЛИТИКА</t>
  </si>
  <si>
    <t>Социальное обеспечение населения</t>
  </si>
  <si>
    <t>Основное мероприятие "Выплаты Почетным гражданам города Людиново"</t>
  </si>
  <si>
    <t>51 0 19 00000</t>
  </si>
  <si>
    <t>Выплаты Почетным гражданам города Людиново</t>
  </si>
  <si>
    <t>51 0 19 01000</t>
  </si>
  <si>
    <t>Социальное обеспечение и иные выплаты населению</t>
  </si>
  <si>
    <t>300</t>
  </si>
  <si>
    <t>Иные выплаты населению</t>
  </si>
  <si>
    <t>360</t>
  </si>
  <si>
    <t>Охрана семьи и детства</t>
  </si>
  <si>
    <t>Подпрограмма "Обеспечение жильем молодых семей в городском поселении "Город Людиново"</t>
  </si>
  <si>
    <t>05 2 00 00000</t>
  </si>
  <si>
    <t>Основное мероприятие "Предоставление молодым семьям социальных выплат на приобретение жилья или строительство индивидуального жилого дома"</t>
  </si>
  <si>
    <t>05 2 01 00000</t>
  </si>
  <si>
    <t>Реализация мероприятий по обеспечению жильем молодых семей</t>
  </si>
  <si>
    <t>05 2 01 L4970</t>
  </si>
  <si>
    <t>Социальные выплаты гражданам, кроме публичных нормативных социальных выплат</t>
  </si>
  <si>
    <t>320</t>
  </si>
  <si>
    <t>Всего</t>
  </si>
  <si>
    <t>(в рублях)</t>
  </si>
  <si>
    <t>Бюджетные ассигнования на 2023 год</t>
  </si>
  <si>
    <t>Основное мероприятие "Проведение капитального ремонта общего имущества в многоквартирных домах в рамках региональной программы капитального ремонта общего имущества в многоквартирных домах ,расположенных на территории Калужской области"</t>
  </si>
  <si>
    <t>Корректировка, актуализация схемы теплоснабжения г. Людиново, разработка и утверждение схем водоснабжения и водоотведения в городском поселении</t>
  </si>
  <si>
    <t>Основное мероприятие "Выполнение работ по частному сектору г. Людиново"</t>
  </si>
  <si>
    <t>Выполнение работ по частному сектору г. Людиново</t>
  </si>
  <si>
    <t>08 00</t>
  </si>
  <si>
    <t>08 01</t>
  </si>
  <si>
    <t>05 00</t>
  </si>
  <si>
    <t>05 05</t>
  </si>
  <si>
    <t>01 00</t>
  </si>
  <si>
    <t>01 03</t>
  </si>
  <si>
    <t>01 11</t>
  </si>
  <si>
    <t>01 13</t>
  </si>
  <si>
    <t>03 00</t>
  </si>
  <si>
    <t>03 09</t>
  </si>
  <si>
    <t>04 00</t>
  </si>
  <si>
    <t>04 08</t>
  </si>
  <si>
    <t>04 09</t>
  </si>
  <si>
    <t>04 12</t>
  </si>
  <si>
    <t>05 01</t>
  </si>
  <si>
    <t>05 02</t>
  </si>
  <si>
    <t>05 03</t>
  </si>
  <si>
    <t>10 00</t>
  </si>
  <si>
    <t>10 03</t>
  </si>
  <si>
    <t>10 04</t>
  </si>
  <si>
    <t>+, -</t>
  </si>
  <si>
    <t>Реализация мероприятий по осуществлению дорожной деятельности</t>
  </si>
  <si>
    <t xml:space="preserve">24 1 01 S5000 </t>
  </si>
  <si>
    <t>Расходы на переселение граждан из аварийного жилищного фонда за счет средств областного бюджета</t>
  </si>
  <si>
    <t>05 3 F3 67484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</si>
  <si>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</si>
  <si>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</si>
  <si>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830</t>
  </si>
  <si>
    <t>Исполнение судебных актов</t>
  </si>
  <si>
    <t>Реализация проектов развития общественной инфраструктуры муниципальных образований</t>
  </si>
  <si>
    <t>51 0 21 00240</t>
  </si>
  <si>
    <t>Предоставление молодым семьям социальных выплат на приобретение жилья или строительство индивидуального жилого дома</t>
  </si>
  <si>
    <t>05 2 01 01000</t>
  </si>
  <si>
    <t>Поощрения муниципальных образований Калужской области, участвующих в конкурсе "Лучшая муниципальная практика развития территорий ТОС"</t>
  </si>
  <si>
    <t>Закупка товаров, работ и услуг для государственных (муниципальных) нужд</t>
  </si>
  <si>
    <t>09 1 05 00270</t>
  </si>
  <si>
    <t>Основное мероприятие "Ремонт и содержание светофорных объектов и искусственных неровностей"</t>
  </si>
  <si>
    <t>Ремонт и содержание светофорных объектов и искусственных неровностей</t>
  </si>
  <si>
    <t>24 2 03 0000</t>
  </si>
  <si>
    <t>24 2 03 01000</t>
  </si>
  <si>
    <t>Основное мероприятие "Восстановление и развитие эксплуатационно-технического состояния объектов водопроводно-канализационного хозяйства Людиновского района"</t>
  </si>
  <si>
    <t>Подпрограмма "Чистая вода в Людиновском районе"</t>
  </si>
  <si>
    <t>02 1 00 00000</t>
  </si>
  <si>
    <t>02 1 02 00000</t>
  </si>
  <si>
    <t>02 1 02 11000</t>
  </si>
  <si>
    <t>Разработка ПСД, строительство, капитальный ремонт, содержание водопроводных сетей</t>
  </si>
  <si>
    <t>02 1 02 01000</t>
  </si>
  <si>
    <t>Предоставление субсидии ГП КО "Калугаоблводоканал" в целях возмещения части затрат в связи со строительством канализационного коллектора Д==1000 мм по ул. Герцена</t>
  </si>
  <si>
    <t>Проведение обследования жилых домов, МКД для признания их аварийными, подлежащими капитальному ремонту, подготовка ПСД на проведение ремонта МКД</t>
  </si>
  <si>
    <t>Бюджетные ассигнования на 2024 год</t>
  </si>
  <si>
    <t>Основное мероприятие "Участие в предупреждении и ликвидации последствий чрезвычайных ситуаций на территории муниципального района "</t>
  </si>
  <si>
    <t>Предупреждение и ликвидация последствий ЧС</t>
  </si>
  <si>
    <t>Организация информирования населения о ЧС ( в т.ч. мониторинг)</t>
  </si>
  <si>
    <t>10 1 01 02000</t>
  </si>
  <si>
    <t>Организация работы пунктов временного размещения населения</t>
  </si>
  <si>
    <t>10 1 01 03000</t>
  </si>
  <si>
    <t>Создание и своевременное восполнение резерва материальных ресурсов для ликвидации ЧС</t>
  </si>
  <si>
    <t>10 1 01 04000</t>
  </si>
  <si>
    <t>Основное мероприятие "Организация и осуществление мероприятий по ГО, защите населения и территории муниципального района от чрезвычайных ситуаций"</t>
  </si>
  <si>
    <t>Поддержание в готовности защитных сооружений ГО</t>
  </si>
  <si>
    <t>Создание и поддержание в состоянии постоянной готовности средств ГО</t>
  </si>
  <si>
    <t>10 1 02 02000</t>
  </si>
  <si>
    <t>10 1 02 03000</t>
  </si>
  <si>
    <t>Организация подготовки населения муниципального района в области ГОЧС</t>
  </si>
  <si>
    <t>10 1 02 04000</t>
  </si>
  <si>
    <t>Приобретение необходимого снаряжения, оборудования и инструмента для организации функционирования нештатного АСФ</t>
  </si>
  <si>
    <t>Подготовка аварийных формирований, их обеспечение спецодеждой и техническими средствами, покупка оборудования для мобильного пункта обогрева</t>
  </si>
  <si>
    <t>10 1 03 02000</t>
  </si>
  <si>
    <t>Основное мероприятие "Осуществление мероприятий по обеспечению безопасности людей на водных объектах, охране их жизни и здоровья"</t>
  </si>
  <si>
    <t>10 1 04 00000</t>
  </si>
  <si>
    <t>Содержание спасательной службы на водных объектах муниципального района</t>
  </si>
  <si>
    <t>10 1 04 01000</t>
  </si>
  <si>
    <t>Подготовка и проведение купального сезона (оборудование мест отдыха (пляжей), патрулирование и т.д.)</t>
  </si>
  <si>
    <t>10 1 04 02000</t>
  </si>
  <si>
    <t>10 1 04 03000</t>
  </si>
  <si>
    <t>Основное мероприятие "Обеспечение первичных мер пожарной безопасности в границах муниципального района, за границами городских и сельских населенных пунктов"</t>
  </si>
  <si>
    <t>Заключение договоров на профилактику и тушение пожаров в городских лесах</t>
  </si>
  <si>
    <t>10 1 05 02000</t>
  </si>
  <si>
    <t>Обеспечение деятельности подразделений ДПК</t>
  </si>
  <si>
    <t>10 1 05 03000</t>
  </si>
  <si>
    <t>Основное мероприятие" Антитеррористические мероприятия"</t>
  </si>
  <si>
    <t>10 1 06 00000</t>
  </si>
  <si>
    <t>10 1 06 01000</t>
  </si>
  <si>
    <t>Основное мероприятие" Защита государственной тайны"</t>
  </si>
  <si>
    <t>10 1 07 00000</t>
  </si>
  <si>
    <t>Закупка и обновления антивирусных программ для защищенного ПК</t>
  </si>
  <si>
    <t>10 1 07 01000</t>
  </si>
  <si>
    <t>Основное мероприятие" Мобилизационная работа"</t>
  </si>
  <si>
    <t>10 1 08 00000</t>
  </si>
  <si>
    <t>Закупка наглядных пособий, агитационных материалов</t>
  </si>
  <si>
    <t>10 0 08 01000</t>
  </si>
  <si>
    <t>Основное мероприятие" Формирование базы данных о муниципальном имуществе и земельных участках"</t>
  </si>
  <si>
    <t>38 0 01 00000</t>
  </si>
  <si>
    <t>38 0 01 01000</t>
  </si>
  <si>
    <t>58 0 01 01000</t>
  </si>
  <si>
    <t>58 0 05 00000</t>
  </si>
  <si>
    <t>58 0 05 01000</t>
  </si>
  <si>
    <t>Обустройство системы водоотведения с территории МКД</t>
  </si>
  <si>
    <t>02 1 02 04000</t>
  </si>
  <si>
    <t>02 1 02 05000</t>
  </si>
  <si>
    <t>02 2 01 03000</t>
  </si>
  <si>
    <t>Основное мероприятие "Создание систем маршрутного ориентирования (установка новых и ремонт существующих дорожных знаков) и нанесение дорожной разметки"</t>
  </si>
  <si>
    <t>Создание систем маршрутного ориентирования (установка новых и ремонт существующих дорожных знаков) и нанесение дорожной разметки</t>
  </si>
  <si>
    <t>24 2 04 0000</t>
  </si>
  <si>
    <t>24 2 04 01000</t>
  </si>
  <si>
    <t>Основное мероприятие "Разработка "Комплексной схемы организации дорожного движения " и "Проект организации дорожного движения" на территории ГП "Город Людиново"</t>
  </si>
  <si>
    <t>Разработка "Комплексной схемы организации дорожного движения " и "Проект организации дорожного движения" на территории ГП "Город Людиново"</t>
  </si>
  <si>
    <t>24 2 07 00000</t>
  </si>
  <si>
    <t>24 2 07 01000</t>
  </si>
  <si>
    <t>30 0 03 04000</t>
  </si>
  <si>
    <t>Распределение бюджетных ассигнований бюджета городского поселения "Город Людиново" 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2024 год</t>
  </si>
  <si>
    <t>Основное мероприятие 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</si>
  <si>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Создание и содержание в целях ГО запасов продовольствия, медицинских средств индивидуальной защиты и иных средств ( в т.ч. ремонт складов, утилизация СИЗ)</t>
  </si>
  <si>
    <t>Основное мероприятие "Создание, содержание и организация деятельности АСФ"</t>
  </si>
  <si>
    <t>Изготовление и установка информационных знаков, баннеров, стендов,оргаждений</t>
  </si>
  <si>
    <t>Создание условий для забора воды из источников наружного водоснабжения, закупка оборудования для пожаротушения</t>
  </si>
  <si>
    <t>Решение задач по предотвращению угроз террористического характера, профилактики терроризма</t>
  </si>
  <si>
    <t>Основное мероприятие "Разработка землеустроительной документации по описанию границ (части границ) населённых пунктов и территориальных зон муниципального района "Город Людиново и Людиновский район"</t>
  </si>
  <si>
    <t>Субсидии юридическим лицам- производителям товаров работ, услуг</t>
  </si>
  <si>
    <t>Оплата  за содержание и потребленные энергоресурсы (коммунальные платежи)</t>
  </si>
  <si>
    <t>Очистка и ремонт родников питьевой воды в г. Людиново (пробы воды)</t>
  </si>
  <si>
    <t>Оказание содействия избирательным комиссиям в подготовке референдумов, проведение выборов всех уровней, общероссийского голосования</t>
  </si>
  <si>
    <t>Муниципальная программа "Совершенствование деятельности органов местного самоуправления муниципального района "Город Людиново и Людиновский район"</t>
  </si>
  <si>
    <t>Муниципальная программа "Управление имущественным комплексом муниципального района "Город Людиново и Людиновский район"</t>
  </si>
  <si>
    <t>38 1 00 00000</t>
  </si>
  <si>
    <t>Подпрограмма "Управление земельными и муниципальными ресурсами Людиновского района"</t>
  </si>
  <si>
    <t>38 1 02 00000</t>
  </si>
  <si>
    <t>38 1 02 01000</t>
  </si>
  <si>
    <t>38 1 06 00000</t>
  </si>
  <si>
    <t>38 1 06 01000</t>
  </si>
  <si>
    <t>38 1 08 00000</t>
  </si>
  <si>
    <t>38 1 08 01000</t>
  </si>
  <si>
    <t>38 1 09 00000</t>
  </si>
  <si>
    <t>38 1 09 01000</t>
  </si>
  <si>
    <t>38 1 14 00000</t>
  </si>
  <si>
    <t>38 2 00 00000</t>
  </si>
  <si>
    <t>Подпрограмма "Совершенствование системы градостроительного регулирования на территории муниципального района "Город Людиново и Людиновский район"</t>
  </si>
  <si>
    <t>38 2 01 00000</t>
  </si>
  <si>
    <t>38 2 01 S7030</t>
  </si>
  <si>
    <t>38 2 04 00000</t>
  </si>
  <si>
    <t>38 2 04 01000</t>
  </si>
  <si>
    <t>38 2 06 00000</t>
  </si>
  <si>
    <t>38 2 06 01000</t>
  </si>
  <si>
    <t>38 2 07 00000</t>
  </si>
  <si>
    <t>38 2 07 S7010</t>
  </si>
  <si>
    <t>Основное мероприятие "Устранение реестровых ошибок для внесения сведений в ЕГРН границ (частей границ) территориальных зон, границ (частей границ) населенных пунктов  муниципального района "Город Людиново и Людиновский район"</t>
  </si>
  <si>
    <t>Устранение реестровых ошибок для внесения сведений в ЕГРН границ (частей границ) территориальных зон, границ (частей границ) населенных пунктов  муниципального района "Город Людиново и Людиновский район"</t>
  </si>
  <si>
    <t xml:space="preserve">Основное мероприятие "Внесение изменений в документы территориального планирования и градостроительного зонирования </t>
  </si>
  <si>
    <t xml:space="preserve">Внесение изменений в документы территориального планирования и градостроительного зонирования </t>
  </si>
  <si>
    <t>Основное мероприятие "Разработка документации для участия в конкурсе "Малые города" и формирования комфортной городской среды</t>
  </si>
  <si>
    <t>Разработка документации для участия в конкурсе "Малые города" и формирования комфортной городской среды</t>
  </si>
  <si>
    <t>Компенсация части тарифа за водоснабжение и водоотведение в связи с реализацией инвестиционной программы</t>
  </si>
  <si>
    <t>02 1 03 00000</t>
  </si>
  <si>
    <t>02 1 03 01000</t>
  </si>
  <si>
    <t>Приложение № 8                                                                                                                                                                  к решению Городской Думы "О бюджете городского поселения "Город Людиново" на 2024 год и на плановый период 2025 и 2026 годов"                                                                                                                                                         от 26.12.2023 № 171-р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</si>
</sst>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/>
    <xf numFmtId="0" fontId="1" fillId="0" borderId="1">
      <alignment horizontal="right" vertical="top" wrapText="1"/>
    </xf>
    <xf numFmtId="0" fontId="3" fillId="0" borderId="1">
      <alignment horizontal="center" wrapText="1"/>
    </xf>
    <xf numFmtId="0" fontId="3" fillId="0" borderId="1">
      <alignment horizontal="center"/>
    </xf>
    <xf numFmtId="0" fontId="1" fillId="0" borderId="1">
      <alignment horizontal="right"/>
    </xf>
    <xf numFmtId="0" fontId="4" fillId="0" borderId="2">
      <alignment horizontal="center" vertical="center" wrapText="1"/>
    </xf>
    <xf numFmtId="0" fontId="4" fillId="0" borderId="3">
      <alignment horizontal="left"/>
    </xf>
    <xf numFmtId="0" fontId="1" fillId="0" borderId="3"/>
    <xf numFmtId="0" fontId="4" fillId="0" borderId="2">
      <alignment horizontal="center" vertical="center" shrinkToFit="1"/>
    </xf>
    <xf numFmtId="49" fontId="4" fillId="0" borderId="2">
      <alignment horizontal="left" vertical="top" wrapText="1"/>
    </xf>
    <xf numFmtId="49" fontId="4" fillId="0" borderId="2">
      <alignment horizontal="center" vertical="top" wrapText="1"/>
    </xf>
    <xf numFmtId="49" fontId="1" fillId="0" borderId="2">
      <alignment horizontal="center" vertical="top" wrapText="1"/>
    </xf>
    <xf numFmtId="4" fontId="4" fillId="2" borderId="2">
      <alignment horizontal="right" vertical="top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4" fillId="0" borderId="2">
      <alignment horizontal="left"/>
    </xf>
    <xf numFmtId="0" fontId="1" fillId="0" borderId="4"/>
    <xf numFmtId="0" fontId="1" fillId="0" borderId="1">
      <alignment horizontal="left" wrapText="1"/>
    </xf>
    <xf numFmtId="0" fontId="7" fillId="0" borderId="0"/>
    <xf numFmtId="0" fontId="7" fillId="0" borderId="0"/>
    <xf numFmtId="0" fontId="7" fillId="0" borderId="0"/>
    <xf numFmtId="0" fontId="5" fillId="0" borderId="1"/>
    <xf numFmtId="0" fontId="5" fillId="0" borderId="1"/>
    <xf numFmtId="0" fontId="6" fillId="3" borderId="1"/>
  </cellStyleXfs>
  <cellXfs count="6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3" applyNumberFormat="1" applyProtection="1"/>
    <xf numFmtId="0" fontId="1" fillId="0" borderId="1" xfId="7" applyNumberFormat="1" applyProtection="1">
      <alignment horizontal="right"/>
    </xf>
    <xf numFmtId="0" fontId="4" fillId="0" borderId="3" xfId="9" applyNumberFormat="1" applyProtection="1">
      <alignment horizontal="left"/>
    </xf>
    <xf numFmtId="0" fontId="1" fillId="0" borderId="3" xfId="10" applyNumberFormat="1" applyProtection="1"/>
    <xf numFmtId="0" fontId="8" fillId="0" borderId="1" xfId="1" applyNumberFormat="1" applyFont="1" applyAlignment="1" applyProtection="1">
      <alignment vertical="top" wrapText="1"/>
    </xf>
    <xf numFmtId="0" fontId="9" fillId="0" borderId="2" xfId="8" applyNumberFormat="1" applyFont="1" applyAlignment="1" applyProtection="1">
      <alignment horizontal="center" vertical="top" wrapText="1"/>
    </xf>
    <xf numFmtId="0" fontId="9" fillId="0" borderId="2" xfId="11" applyNumberFormat="1" applyFont="1" applyProtection="1">
      <alignment horizontal="center" vertical="center" shrinkToFit="1"/>
    </xf>
    <xf numFmtId="0" fontId="8" fillId="0" borderId="4" xfId="19" applyNumberFormat="1" applyFont="1" applyProtection="1"/>
    <xf numFmtId="0" fontId="7" fillId="0" borderId="0" xfId="0" applyFont="1" applyProtection="1">
      <protection locked="0"/>
    </xf>
    <xf numFmtId="4" fontId="8" fillId="0" borderId="2" xfId="7" applyNumberFormat="1" applyFont="1" applyBorder="1" applyAlignment="1" applyProtection="1">
      <alignment horizontal="right" vertical="top" shrinkToFit="1"/>
    </xf>
    <xf numFmtId="49" fontId="9" fillId="0" borderId="2" xfId="8" applyNumberFormat="1" applyFont="1" applyAlignment="1" applyProtection="1">
      <alignment horizontal="center" vertical="top" wrapText="1"/>
    </xf>
    <xf numFmtId="0" fontId="10" fillId="4" borderId="5" xfId="0" applyFont="1" applyFill="1" applyBorder="1" applyAlignment="1">
      <alignment vertical="top" wrapText="1"/>
    </xf>
    <xf numFmtId="49" fontId="9" fillId="0" borderId="2" xfId="12" applyNumberFormat="1" applyFont="1" applyAlignment="1" applyProtection="1">
      <alignment horizontal="left" vertical="top" wrapText="1"/>
    </xf>
    <xf numFmtId="49" fontId="8" fillId="0" borderId="2" xfId="14" applyNumberFormat="1" applyFont="1" applyAlignment="1" applyProtection="1">
      <alignment horizontal="center" vertical="top" wrapText="1"/>
    </xf>
    <xf numFmtId="4" fontId="9" fillId="2" borderId="2" xfId="15" applyNumberFormat="1" applyFont="1" applyAlignment="1" applyProtection="1">
      <alignment horizontal="right" vertical="top" shrinkToFit="1"/>
    </xf>
    <xf numFmtId="4" fontId="8" fillId="0" borderId="2" xfId="14" applyNumberFormat="1" applyFont="1" applyAlignment="1" applyProtection="1">
      <alignment horizontal="center" vertical="top" wrapText="1"/>
    </xf>
    <xf numFmtId="0" fontId="1" fillId="0" borderId="3" xfId="10" applyNumberFormat="1" applyAlignment="1" applyProtection="1">
      <alignment vertical="top"/>
    </xf>
    <xf numFmtId="0" fontId="2" fillId="0" borderId="1" xfId="3" applyNumberFormat="1" applyAlignment="1" applyProtection="1">
      <alignment vertical="top"/>
    </xf>
    <xf numFmtId="0" fontId="0" fillId="0" borderId="0" xfId="0" applyAlignment="1" applyProtection="1">
      <alignment vertical="top"/>
      <protection locked="0"/>
    </xf>
    <xf numFmtId="49" fontId="9" fillId="0" borderId="2" xfId="16" applyNumberFormat="1" applyFont="1" applyAlignment="1" applyProtection="1">
      <alignment horizontal="left" vertical="top" wrapText="1"/>
    </xf>
    <xf numFmtId="49" fontId="9" fillId="0" borderId="2" xfId="14" applyNumberFormat="1" applyFont="1" applyAlignment="1" applyProtection="1">
      <alignment horizontal="center" vertical="top" wrapText="1"/>
    </xf>
    <xf numFmtId="4" fontId="9" fillId="2" borderId="2" xfId="17" applyNumberFormat="1" applyFont="1" applyAlignment="1" applyProtection="1">
      <alignment horizontal="right" vertical="top" shrinkToFit="1"/>
    </xf>
    <xf numFmtId="4" fontId="9" fillId="0" borderId="2" xfId="14" applyNumberFormat="1" applyFont="1" applyAlignment="1" applyProtection="1">
      <alignment horizontal="center" vertical="top" wrapText="1"/>
    </xf>
    <xf numFmtId="49" fontId="8" fillId="0" borderId="2" xfId="16" applyNumberFormat="1" applyFont="1" applyAlignment="1" applyProtection="1">
      <alignment horizontal="left" vertical="top" wrapText="1"/>
    </xf>
    <xf numFmtId="4" fontId="8" fillId="2" borderId="2" xfId="17" applyNumberFormat="1" applyFont="1" applyAlignment="1" applyProtection="1">
      <alignment horizontal="right" vertical="top" shrinkToFit="1"/>
    </xf>
    <xf numFmtId="164" fontId="8" fillId="0" borderId="2" xfId="16" applyNumberFormat="1" applyFont="1" applyAlignment="1" applyProtection="1">
      <alignment horizontal="left" vertical="top" wrapText="1"/>
    </xf>
    <xf numFmtId="0" fontId="9" fillId="0" borderId="2" xfId="18" applyNumberFormat="1" applyFont="1" applyAlignment="1" applyProtection="1">
      <alignment horizontal="left" vertical="top"/>
    </xf>
    <xf numFmtId="49" fontId="11" fillId="0" borderId="2" xfId="16" applyNumberFormat="1" applyFont="1" applyProtection="1">
      <alignment horizontal="left" vertical="top" wrapText="1"/>
    </xf>
    <xf numFmtId="49" fontId="11" fillId="0" borderId="2" xfId="14" applyNumberFormat="1" applyFont="1" applyProtection="1">
      <alignment horizontal="center" vertical="top" wrapText="1"/>
    </xf>
    <xf numFmtId="4" fontId="11" fillId="2" borderId="2" xfId="17" applyNumberFormat="1" applyFont="1" applyProtection="1">
      <alignment horizontal="right" vertical="top" shrinkToFit="1"/>
    </xf>
    <xf numFmtId="49" fontId="11" fillId="0" borderId="2" xfId="16" applyNumberFormat="1" applyFont="1" applyAlignment="1" applyProtection="1">
      <alignment horizontal="left" vertical="top" wrapText="1"/>
    </xf>
    <xf numFmtId="49" fontId="11" fillId="0" borderId="2" xfId="14" applyNumberFormat="1" applyFont="1" applyAlignment="1" applyProtection="1">
      <alignment horizontal="center" vertical="top" wrapText="1"/>
    </xf>
    <xf numFmtId="0" fontId="8" fillId="2" borderId="2" xfId="17" applyNumberFormat="1" applyFont="1" applyBorder="1" applyAlignment="1" applyProtection="1">
      <alignment vertical="top" wrapText="1"/>
    </xf>
    <xf numFmtId="1" fontId="8" fillId="0" borderId="2" xfId="12" applyNumberFormat="1" applyFont="1" applyAlignment="1" applyProtection="1">
      <alignment horizontal="center" vertical="top" shrinkToFit="1"/>
    </xf>
    <xf numFmtId="49" fontId="12" fillId="0" borderId="2" xfId="16" applyNumberFormat="1" applyFont="1" applyProtection="1">
      <alignment horizontal="left" vertical="top" wrapText="1"/>
    </xf>
    <xf numFmtId="49" fontId="12" fillId="0" borderId="2" xfId="14" applyNumberFormat="1" applyFont="1" applyProtection="1">
      <alignment horizontal="center" vertical="top" wrapText="1"/>
    </xf>
    <xf numFmtId="49" fontId="12" fillId="0" borderId="2" xfId="16" applyNumberFormat="1" applyFont="1" applyAlignment="1" applyProtection="1">
      <alignment horizontal="left" vertical="top" wrapText="1"/>
    </xf>
    <xf numFmtId="49" fontId="12" fillId="0" borderId="2" xfId="14" applyNumberFormat="1" applyFont="1" applyAlignment="1" applyProtection="1">
      <alignment horizontal="center" vertical="top" wrapText="1"/>
    </xf>
    <xf numFmtId="4" fontId="12" fillId="2" borderId="2" xfId="17" applyNumberFormat="1" applyFont="1" applyAlignment="1" applyProtection="1">
      <alignment horizontal="right" vertical="top" shrinkToFit="1"/>
    </xf>
    <xf numFmtId="4" fontId="12" fillId="0" borderId="2" xfId="14" applyNumberFormat="1" applyFont="1" applyAlignment="1" applyProtection="1">
      <alignment horizontal="center" vertical="top" wrapText="1"/>
    </xf>
    <xf numFmtId="0" fontId="0" fillId="0" borderId="1" xfId="0" applyBorder="1" applyProtection="1">
      <protection locked="0"/>
    </xf>
    <xf numFmtId="0" fontId="8" fillId="0" borderId="1" xfId="1" applyFont="1" applyAlignment="1">
      <alignment vertical="top" wrapText="1"/>
    </xf>
    <xf numFmtId="4" fontId="11" fillId="2" borderId="2" xfId="17" applyNumberFormat="1" applyFont="1" applyAlignment="1" applyProtection="1">
      <alignment horizontal="right" vertical="top" shrinkToFit="1"/>
    </xf>
    <xf numFmtId="4" fontId="11" fillId="0" borderId="2" xfId="14" applyNumberFormat="1" applyFont="1" applyAlignment="1" applyProtection="1">
      <alignment horizontal="center" vertical="top" wrapText="1"/>
    </xf>
    <xf numFmtId="0" fontId="14" fillId="0" borderId="5" xfId="0" applyFont="1" applyFill="1" applyBorder="1" applyAlignment="1">
      <alignment vertical="center" wrapText="1"/>
    </xf>
    <xf numFmtId="49" fontId="10" fillId="0" borderId="2" xfId="16" applyNumberFormat="1" applyFont="1" applyAlignment="1" applyProtection="1">
      <alignment horizontal="left" vertical="top" wrapText="1"/>
    </xf>
    <xf numFmtId="4" fontId="8" fillId="0" borderId="2" xfId="6" applyNumberFormat="1" applyFont="1" applyBorder="1" applyAlignment="1" applyProtection="1">
      <alignment horizontal="right" vertical="top" shrinkToFit="1"/>
    </xf>
    <xf numFmtId="49" fontId="10" fillId="0" borderId="2" xfId="14" applyNumberFormat="1" applyFont="1" applyAlignment="1" applyProtection="1">
      <alignment horizontal="center" vertical="top" wrapText="1"/>
    </xf>
    <xf numFmtId="4" fontId="10" fillId="2" borderId="2" xfId="17" applyNumberFormat="1" applyFont="1" applyAlignment="1" applyProtection="1">
      <alignment horizontal="right" vertical="top" shrinkToFit="1"/>
    </xf>
    <xf numFmtId="4" fontId="10" fillId="0" borderId="2" xfId="14" applyNumberFormat="1" applyFont="1" applyAlignment="1" applyProtection="1">
      <alignment horizontal="center" vertical="top" wrapText="1"/>
    </xf>
    <xf numFmtId="0" fontId="15" fillId="0" borderId="3" xfId="10" applyNumberFormat="1" applyFont="1" applyAlignment="1" applyProtection="1">
      <alignment vertical="top"/>
    </xf>
    <xf numFmtId="0" fontId="16" fillId="0" borderId="1" xfId="3" applyNumberFormat="1" applyFont="1" applyAlignment="1" applyProtection="1">
      <alignment vertical="top"/>
    </xf>
    <xf numFmtId="0" fontId="7" fillId="0" borderId="0" xfId="0" applyFont="1" applyAlignment="1" applyProtection="1">
      <alignment vertical="top"/>
      <protection locked="0"/>
    </xf>
    <xf numFmtId="0" fontId="8" fillId="0" borderId="1" xfId="1" applyFont="1" applyAlignment="1">
      <alignment horizontal="left" vertical="top" wrapText="1"/>
    </xf>
    <xf numFmtId="0" fontId="8" fillId="0" borderId="1" xfId="20" applyNumberFormat="1" applyFont="1" applyProtection="1">
      <alignment horizontal="left" wrapText="1"/>
    </xf>
    <xf numFmtId="0" fontId="8" fillId="0" borderId="1" xfId="20" applyFont="1">
      <alignment horizontal="left" wrapText="1"/>
    </xf>
    <xf numFmtId="0" fontId="1" fillId="0" borderId="1" xfId="20" applyNumberFormat="1" applyProtection="1">
      <alignment horizontal="left" wrapText="1"/>
    </xf>
    <xf numFmtId="0" fontId="1" fillId="0" borderId="1" xfId="20">
      <alignment horizontal="left" wrapText="1"/>
    </xf>
    <xf numFmtId="0" fontId="13" fillId="4" borderId="1" xfId="0" applyFont="1" applyFill="1" applyBorder="1" applyAlignment="1">
      <alignment horizontal="center" vertical="center" wrapText="1"/>
    </xf>
    <xf numFmtId="0" fontId="8" fillId="0" borderId="1" xfId="7" applyNumberFormat="1" applyFont="1" applyProtection="1">
      <alignment horizontal="right"/>
    </xf>
    <xf numFmtId="0" fontId="8" fillId="0" borderId="1" xfId="7" applyFont="1">
      <alignment horizontal="right"/>
    </xf>
    <xf numFmtId="0" fontId="8" fillId="0" borderId="1" xfId="1" applyNumberFormat="1" applyFont="1" applyProtection="1">
      <alignment horizontal="left" vertical="top" wrapText="1"/>
    </xf>
  </cellXfs>
  <cellStyles count="27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8"/>
    <cellStyle name="xl24" xfId="11"/>
    <cellStyle name="xl25" xfId="12"/>
    <cellStyle name="xl26" xfId="16"/>
    <cellStyle name="xl27" xfId="18"/>
    <cellStyle name="xl28" xfId="19"/>
    <cellStyle name="xl29" xfId="13"/>
    <cellStyle name="xl30" xfId="14"/>
    <cellStyle name="xl31" xfId="20"/>
    <cellStyle name="xl32" xfId="4"/>
    <cellStyle name="xl33" xfId="5"/>
    <cellStyle name="xl34" xfId="6"/>
    <cellStyle name="xl35" xfId="7"/>
    <cellStyle name="xl36" xfId="15"/>
    <cellStyle name="xl37" xfId="17"/>
    <cellStyle name="xl38" xfId="2"/>
    <cellStyle name="xl39" xfId="9"/>
    <cellStyle name="xl40" xfId="10"/>
    <cellStyle name="xl41" xfId="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8"/>
  <sheetViews>
    <sheetView tabSelected="1" zoomScaleSheetLayoutView="100" workbookViewId="0">
      <pane ySplit="6" topLeftCell="A7" activePane="bottomLeft" state="frozen"/>
      <selection pane="bottomLeft" activeCell="B1" sqref="B1:G1"/>
    </sheetView>
  </sheetViews>
  <sheetFormatPr defaultRowHeight="15" outlineLevelRow="7" x14ac:dyDescent="0.25"/>
  <cols>
    <col min="1" max="1" width="74.5703125" style="11" customWidth="1"/>
    <col min="2" max="2" width="9.5703125" style="11" customWidth="1"/>
    <col min="3" max="3" width="14.42578125" style="11" customWidth="1"/>
    <col min="4" max="4" width="11.5703125" style="11" customWidth="1"/>
    <col min="5" max="6" width="15.5703125" style="11" hidden="1" customWidth="1"/>
    <col min="7" max="7" width="15.7109375" style="11" customWidth="1"/>
    <col min="8" max="8" width="9.140625" style="1"/>
    <col min="9" max="9" width="9.140625" style="1" customWidth="1"/>
    <col min="10" max="16384" width="9.140625" style="1"/>
  </cols>
  <sheetData>
    <row r="1" spans="1:9" ht="81.75" customHeight="1" x14ac:dyDescent="0.25">
      <c r="A1" s="7"/>
      <c r="B1" s="56" t="s">
        <v>450</v>
      </c>
      <c r="C1" s="56"/>
      <c r="D1" s="56"/>
      <c r="E1" s="56"/>
      <c r="F1" s="56"/>
      <c r="G1" s="56"/>
      <c r="H1" s="44"/>
      <c r="I1" s="3"/>
    </row>
    <row r="2" spans="1:9" ht="15" customHeight="1" x14ac:dyDescent="0.25">
      <c r="A2" s="64"/>
      <c r="B2" s="64"/>
      <c r="C2" s="64"/>
      <c r="D2" s="64"/>
      <c r="E2" s="64"/>
      <c r="F2" s="64"/>
      <c r="G2" s="64"/>
      <c r="H2" s="64"/>
      <c r="I2" s="3"/>
    </row>
    <row r="3" spans="1:9" s="43" customFormat="1" ht="53.25" customHeight="1" x14ac:dyDescent="0.25">
      <c r="A3" s="61" t="s">
        <v>406</v>
      </c>
      <c r="B3" s="61"/>
      <c r="C3" s="61"/>
      <c r="D3" s="61"/>
      <c r="E3" s="61"/>
      <c r="F3" s="61"/>
      <c r="G3" s="61"/>
    </row>
    <row r="4" spans="1:9" ht="15" customHeight="1" x14ac:dyDescent="0.25">
      <c r="A4" s="62" t="s">
        <v>290</v>
      </c>
      <c r="B4" s="63"/>
      <c r="C4" s="63"/>
      <c r="D4" s="63"/>
      <c r="E4" s="63"/>
      <c r="F4" s="63"/>
      <c r="G4" s="63"/>
      <c r="H4" s="4"/>
      <c r="I4" s="3"/>
    </row>
    <row r="5" spans="1:9" ht="66.75" customHeight="1" x14ac:dyDescent="0.25">
      <c r="A5" s="8" t="s">
        <v>0</v>
      </c>
      <c r="B5" s="8" t="s">
        <v>1</v>
      </c>
      <c r="C5" s="8" t="s">
        <v>2</v>
      </c>
      <c r="D5" s="8" t="s">
        <v>3</v>
      </c>
      <c r="E5" s="8" t="s">
        <v>291</v>
      </c>
      <c r="F5" s="13" t="s">
        <v>316</v>
      </c>
      <c r="G5" s="8" t="s">
        <v>345</v>
      </c>
      <c r="H5" s="5"/>
      <c r="I5" s="3"/>
    </row>
    <row r="6" spans="1:9" ht="15" customHeight="1" x14ac:dyDescent="0.25">
      <c r="A6" s="9">
        <v>1</v>
      </c>
      <c r="B6" s="9">
        <v>2</v>
      </c>
      <c r="C6" s="9">
        <v>3</v>
      </c>
      <c r="D6" s="9">
        <v>4</v>
      </c>
      <c r="E6" s="9">
        <v>6</v>
      </c>
      <c r="F6" s="9">
        <v>0</v>
      </c>
      <c r="G6" s="9">
        <v>5</v>
      </c>
      <c r="H6" s="6"/>
      <c r="I6" s="3"/>
    </row>
    <row r="7" spans="1:9" s="21" customFormat="1" ht="28.5" hidden="1" x14ac:dyDescent="0.25">
      <c r="A7" s="15" t="s">
        <v>4</v>
      </c>
      <c r="B7" s="16"/>
      <c r="C7" s="16"/>
      <c r="D7" s="16"/>
      <c r="E7" s="17">
        <f>E8</f>
        <v>23178323</v>
      </c>
      <c r="F7" s="18">
        <f>G7-E7</f>
        <v>-23178323</v>
      </c>
      <c r="G7" s="17">
        <f>G8</f>
        <v>0</v>
      </c>
      <c r="H7" s="19"/>
      <c r="I7" s="20"/>
    </row>
    <row r="8" spans="1:9" s="21" customFormat="1" hidden="1" outlineLevel="1" x14ac:dyDescent="0.25">
      <c r="A8" s="22" t="s">
        <v>5</v>
      </c>
      <c r="B8" s="23" t="s">
        <v>296</v>
      </c>
      <c r="C8" s="23"/>
      <c r="D8" s="23"/>
      <c r="E8" s="24">
        <f>E9</f>
        <v>23178323</v>
      </c>
      <c r="F8" s="25">
        <f t="shared" ref="F8:F49" si="0">G8-E8</f>
        <v>-23178323</v>
      </c>
      <c r="G8" s="24">
        <f>G9</f>
        <v>0</v>
      </c>
      <c r="H8" s="19"/>
      <c r="I8" s="20"/>
    </row>
    <row r="9" spans="1:9" s="21" customFormat="1" hidden="1" outlineLevel="2" x14ac:dyDescent="0.25">
      <c r="A9" s="22" t="s">
        <v>6</v>
      </c>
      <c r="B9" s="23" t="s">
        <v>297</v>
      </c>
      <c r="C9" s="23"/>
      <c r="D9" s="23"/>
      <c r="E9" s="24">
        <f>E10</f>
        <v>23178323</v>
      </c>
      <c r="F9" s="25">
        <f t="shared" si="0"/>
        <v>-23178323</v>
      </c>
      <c r="G9" s="24">
        <f>G10</f>
        <v>0</v>
      </c>
      <c r="H9" s="19"/>
      <c r="I9" s="20"/>
    </row>
    <row r="10" spans="1:9" s="21" customFormat="1" ht="18.75" hidden="1" customHeight="1" outlineLevel="3" x14ac:dyDescent="0.25">
      <c r="A10" s="26" t="s">
        <v>7</v>
      </c>
      <c r="B10" s="16" t="s">
        <v>297</v>
      </c>
      <c r="C10" s="16" t="s">
        <v>8</v>
      </c>
      <c r="D10" s="16"/>
      <c r="E10" s="27">
        <f>E11+E22+E26+E30</f>
        <v>23178323</v>
      </c>
      <c r="F10" s="18">
        <f t="shared" si="0"/>
        <v>-23178323</v>
      </c>
      <c r="G10" s="27">
        <f>G11+G22+G26+G30</f>
        <v>0</v>
      </c>
      <c r="H10" s="19"/>
      <c r="I10" s="20"/>
    </row>
    <row r="11" spans="1:9" s="21" customFormat="1" ht="30" hidden="1" outlineLevel="5" x14ac:dyDescent="0.25">
      <c r="A11" s="26" t="s">
        <v>9</v>
      </c>
      <c r="B11" s="16" t="s">
        <v>297</v>
      </c>
      <c r="C11" s="16" t="s">
        <v>10</v>
      </c>
      <c r="D11" s="16"/>
      <c r="E11" s="27">
        <v>18840323</v>
      </c>
      <c r="F11" s="18">
        <f t="shared" si="0"/>
        <v>-18840323</v>
      </c>
      <c r="G11" s="27">
        <f>G12+G19</f>
        <v>0</v>
      </c>
      <c r="H11" s="19"/>
      <c r="I11" s="20"/>
    </row>
    <row r="12" spans="1:9" s="21" customFormat="1" hidden="1" outlineLevel="6" x14ac:dyDescent="0.25">
      <c r="A12" s="26" t="s">
        <v>11</v>
      </c>
      <c r="B12" s="16" t="s">
        <v>297</v>
      </c>
      <c r="C12" s="16" t="s">
        <v>12</v>
      </c>
      <c r="D12" s="16"/>
      <c r="E12" s="27">
        <v>17487323</v>
      </c>
      <c r="F12" s="18">
        <f t="shared" si="0"/>
        <v>-17487323</v>
      </c>
      <c r="G12" s="27">
        <f>G13+G15+G17</f>
        <v>0</v>
      </c>
      <c r="H12" s="19"/>
      <c r="I12" s="20"/>
    </row>
    <row r="13" spans="1:9" s="21" customFormat="1" ht="45" hidden="1" outlineLevel="7" x14ac:dyDescent="0.25">
      <c r="A13" s="26" t="s">
        <v>13</v>
      </c>
      <c r="B13" s="16" t="s">
        <v>297</v>
      </c>
      <c r="C13" s="16" t="s">
        <v>12</v>
      </c>
      <c r="D13" s="16" t="s">
        <v>14</v>
      </c>
      <c r="E13" s="27">
        <v>14922147.58</v>
      </c>
      <c r="F13" s="18">
        <f t="shared" si="0"/>
        <v>-14922147.58</v>
      </c>
      <c r="G13" s="27">
        <f>G14</f>
        <v>0</v>
      </c>
      <c r="H13" s="19"/>
      <c r="I13" s="20"/>
    </row>
    <row r="14" spans="1:9" s="21" customFormat="1" hidden="1" outlineLevel="7" x14ac:dyDescent="0.25">
      <c r="A14" s="26" t="s">
        <v>15</v>
      </c>
      <c r="B14" s="16" t="s">
        <v>297</v>
      </c>
      <c r="C14" s="16" t="s">
        <v>12</v>
      </c>
      <c r="D14" s="16" t="s">
        <v>16</v>
      </c>
      <c r="E14" s="27">
        <v>14922147.58</v>
      </c>
      <c r="F14" s="18">
        <f t="shared" si="0"/>
        <v>-14922147.58</v>
      </c>
      <c r="G14" s="27"/>
      <c r="H14" s="19"/>
      <c r="I14" s="20"/>
    </row>
    <row r="15" spans="1:9" s="21" customFormat="1" ht="30" hidden="1" outlineLevel="7" x14ac:dyDescent="0.25">
      <c r="A15" s="26" t="s">
        <v>17</v>
      </c>
      <c r="B15" s="16" t="s">
        <v>297</v>
      </c>
      <c r="C15" s="16" t="s">
        <v>12</v>
      </c>
      <c r="D15" s="16" t="s">
        <v>18</v>
      </c>
      <c r="E15" s="27">
        <v>2563175.42</v>
      </c>
      <c r="F15" s="18">
        <f t="shared" si="0"/>
        <v>-2563175.42</v>
      </c>
      <c r="G15" s="27">
        <f>G16</f>
        <v>0</v>
      </c>
      <c r="H15" s="19"/>
      <c r="I15" s="20"/>
    </row>
    <row r="16" spans="1:9" s="21" customFormat="1" ht="30" hidden="1" outlineLevel="7" x14ac:dyDescent="0.25">
      <c r="A16" s="26" t="s">
        <v>19</v>
      </c>
      <c r="B16" s="16" t="s">
        <v>297</v>
      </c>
      <c r="C16" s="16" t="s">
        <v>12</v>
      </c>
      <c r="D16" s="16" t="s">
        <v>20</v>
      </c>
      <c r="E16" s="27">
        <v>2563175.42</v>
      </c>
      <c r="F16" s="18">
        <f t="shared" si="0"/>
        <v>-2563175.42</v>
      </c>
      <c r="G16" s="27"/>
      <c r="H16" s="19"/>
      <c r="I16" s="20"/>
    </row>
    <row r="17" spans="1:9" s="21" customFormat="1" hidden="1" outlineLevel="7" x14ac:dyDescent="0.25">
      <c r="A17" s="26" t="s">
        <v>21</v>
      </c>
      <c r="B17" s="16" t="s">
        <v>297</v>
      </c>
      <c r="C17" s="16" t="s">
        <v>12</v>
      </c>
      <c r="D17" s="16" t="s">
        <v>22</v>
      </c>
      <c r="E17" s="27">
        <v>2000</v>
      </c>
      <c r="F17" s="18">
        <f t="shared" si="0"/>
        <v>-2000</v>
      </c>
      <c r="G17" s="27">
        <f>G18</f>
        <v>0</v>
      </c>
      <c r="H17" s="19"/>
      <c r="I17" s="20"/>
    </row>
    <row r="18" spans="1:9" s="21" customFormat="1" hidden="1" outlineLevel="7" x14ac:dyDescent="0.25">
      <c r="A18" s="26" t="s">
        <v>23</v>
      </c>
      <c r="B18" s="16" t="s">
        <v>297</v>
      </c>
      <c r="C18" s="16" t="s">
        <v>12</v>
      </c>
      <c r="D18" s="16" t="s">
        <v>24</v>
      </c>
      <c r="E18" s="27">
        <v>2000</v>
      </c>
      <c r="F18" s="18">
        <f t="shared" si="0"/>
        <v>-2000</v>
      </c>
      <c r="G18" s="27"/>
      <c r="H18" s="19"/>
      <c r="I18" s="20"/>
    </row>
    <row r="19" spans="1:9" s="21" customFormat="1" hidden="1" outlineLevel="6" x14ac:dyDescent="0.25">
      <c r="A19" s="26" t="s">
        <v>25</v>
      </c>
      <c r="B19" s="16" t="s">
        <v>297</v>
      </c>
      <c r="C19" s="16" t="s">
        <v>26</v>
      </c>
      <c r="D19" s="16"/>
      <c r="E19" s="27">
        <v>1353000</v>
      </c>
      <c r="F19" s="18">
        <f t="shared" si="0"/>
        <v>-1353000</v>
      </c>
      <c r="G19" s="27">
        <f>G20</f>
        <v>0</v>
      </c>
      <c r="H19" s="19"/>
      <c r="I19" s="20"/>
    </row>
    <row r="20" spans="1:9" s="21" customFormat="1" ht="30" hidden="1" outlineLevel="7" x14ac:dyDescent="0.25">
      <c r="A20" s="26" t="s">
        <v>17</v>
      </c>
      <c r="B20" s="16" t="s">
        <v>297</v>
      </c>
      <c r="C20" s="16" t="s">
        <v>26</v>
      </c>
      <c r="D20" s="16" t="s">
        <v>18</v>
      </c>
      <c r="E20" s="27">
        <v>1353000</v>
      </c>
      <c r="F20" s="18">
        <f t="shared" si="0"/>
        <v>-1353000</v>
      </c>
      <c r="G20" s="27">
        <f>G21</f>
        <v>0</v>
      </c>
      <c r="H20" s="19"/>
      <c r="I20" s="20"/>
    </row>
    <row r="21" spans="1:9" s="21" customFormat="1" ht="30" hidden="1" outlineLevel="7" x14ac:dyDescent="0.25">
      <c r="A21" s="26" t="s">
        <v>19</v>
      </c>
      <c r="B21" s="16" t="s">
        <v>297</v>
      </c>
      <c r="C21" s="16" t="s">
        <v>26</v>
      </c>
      <c r="D21" s="16" t="s">
        <v>20</v>
      </c>
      <c r="E21" s="27">
        <v>1353000</v>
      </c>
      <c r="F21" s="18">
        <f t="shared" si="0"/>
        <v>-1353000</v>
      </c>
      <c r="G21" s="27"/>
      <c r="H21" s="19"/>
      <c r="I21" s="20"/>
    </row>
    <row r="22" spans="1:9" s="21" customFormat="1" ht="30" hidden="1" outlineLevel="5" x14ac:dyDescent="0.25">
      <c r="A22" s="26" t="s">
        <v>27</v>
      </c>
      <c r="B22" s="16" t="s">
        <v>297</v>
      </c>
      <c r="C22" s="16" t="s">
        <v>28</v>
      </c>
      <c r="D22" s="16"/>
      <c r="E22" s="27">
        <v>1850000</v>
      </c>
      <c r="F22" s="18">
        <f t="shared" si="0"/>
        <v>-1850000</v>
      </c>
      <c r="G22" s="27">
        <f>G23</f>
        <v>0</v>
      </c>
      <c r="H22" s="19"/>
      <c r="I22" s="20"/>
    </row>
    <row r="23" spans="1:9" s="21" customFormat="1" hidden="1" outlineLevel="6" x14ac:dyDescent="0.25">
      <c r="A23" s="26" t="s">
        <v>29</v>
      </c>
      <c r="B23" s="16" t="s">
        <v>297</v>
      </c>
      <c r="C23" s="16" t="s">
        <v>30</v>
      </c>
      <c r="D23" s="16"/>
      <c r="E23" s="27">
        <v>1850000</v>
      </c>
      <c r="F23" s="18">
        <f t="shared" si="0"/>
        <v>-1850000</v>
      </c>
      <c r="G23" s="27">
        <f>G24</f>
        <v>0</v>
      </c>
      <c r="H23" s="19"/>
      <c r="I23" s="20"/>
    </row>
    <row r="24" spans="1:9" s="21" customFormat="1" ht="30" hidden="1" outlineLevel="7" x14ac:dyDescent="0.25">
      <c r="A24" s="26" t="s">
        <v>17</v>
      </c>
      <c r="B24" s="16" t="s">
        <v>297</v>
      </c>
      <c r="C24" s="16" t="s">
        <v>30</v>
      </c>
      <c r="D24" s="16" t="s">
        <v>18</v>
      </c>
      <c r="E24" s="27">
        <v>1850000</v>
      </c>
      <c r="F24" s="18">
        <f t="shared" si="0"/>
        <v>-1850000</v>
      </c>
      <c r="G24" s="27">
        <f>G25</f>
        <v>0</v>
      </c>
      <c r="H24" s="19"/>
      <c r="I24" s="20"/>
    </row>
    <row r="25" spans="1:9" s="21" customFormat="1" ht="30" hidden="1" outlineLevel="7" x14ac:dyDescent="0.25">
      <c r="A25" s="26" t="s">
        <v>19</v>
      </c>
      <c r="B25" s="16" t="s">
        <v>297</v>
      </c>
      <c r="C25" s="16" t="s">
        <v>30</v>
      </c>
      <c r="D25" s="16" t="s">
        <v>20</v>
      </c>
      <c r="E25" s="27">
        <v>1850000</v>
      </c>
      <c r="F25" s="18">
        <f t="shared" si="0"/>
        <v>-1850000</v>
      </c>
      <c r="G25" s="27"/>
      <c r="H25" s="19"/>
      <c r="I25" s="20"/>
    </row>
    <row r="26" spans="1:9" s="21" customFormat="1" ht="30" hidden="1" outlineLevel="5" x14ac:dyDescent="0.25">
      <c r="A26" s="26" t="s">
        <v>31</v>
      </c>
      <c r="B26" s="16" t="s">
        <v>297</v>
      </c>
      <c r="C26" s="16" t="s">
        <v>32</v>
      </c>
      <c r="D26" s="16"/>
      <c r="E26" s="27">
        <f>E27</f>
        <v>2452000</v>
      </c>
      <c r="F26" s="18">
        <f t="shared" si="0"/>
        <v>-2452000</v>
      </c>
      <c r="G26" s="27">
        <f>G27</f>
        <v>0</v>
      </c>
      <c r="H26" s="19"/>
      <c r="I26" s="20"/>
    </row>
    <row r="27" spans="1:9" s="21" customFormat="1" hidden="1" outlineLevel="6" x14ac:dyDescent="0.25">
      <c r="A27" s="26" t="s">
        <v>33</v>
      </c>
      <c r="B27" s="16" t="s">
        <v>297</v>
      </c>
      <c r="C27" s="16" t="s">
        <v>34</v>
      </c>
      <c r="D27" s="16"/>
      <c r="E27" s="27">
        <f>E28</f>
        <v>2452000</v>
      </c>
      <c r="F27" s="18">
        <f t="shared" si="0"/>
        <v>-2452000</v>
      </c>
      <c r="G27" s="27">
        <f>G28</f>
        <v>0</v>
      </c>
      <c r="H27" s="19"/>
      <c r="I27" s="20"/>
    </row>
    <row r="28" spans="1:9" s="21" customFormat="1" ht="30" hidden="1" outlineLevel="7" x14ac:dyDescent="0.25">
      <c r="A28" s="26" t="s">
        <v>17</v>
      </c>
      <c r="B28" s="16" t="s">
        <v>297</v>
      </c>
      <c r="C28" s="16" t="s">
        <v>34</v>
      </c>
      <c r="D28" s="16" t="s">
        <v>18</v>
      </c>
      <c r="E28" s="27">
        <f>E29</f>
        <v>2452000</v>
      </c>
      <c r="F28" s="18">
        <f t="shared" si="0"/>
        <v>-2452000</v>
      </c>
      <c r="G28" s="27">
        <f>G29</f>
        <v>0</v>
      </c>
      <c r="H28" s="19"/>
      <c r="I28" s="20"/>
    </row>
    <row r="29" spans="1:9" s="21" customFormat="1" ht="30" hidden="1" outlineLevel="7" x14ac:dyDescent="0.25">
      <c r="A29" s="26" t="s">
        <v>19</v>
      </c>
      <c r="B29" s="16" t="s">
        <v>297</v>
      </c>
      <c r="C29" s="16" t="s">
        <v>34</v>
      </c>
      <c r="D29" s="16" t="s">
        <v>20</v>
      </c>
      <c r="E29" s="27">
        <v>2452000</v>
      </c>
      <c r="F29" s="18">
        <f t="shared" si="0"/>
        <v>-2452000</v>
      </c>
      <c r="G29" s="27"/>
      <c r="H29" s="19"/>
      <c r="I29" s="20"/>
    </row>
    <row r="30" spans="1:9" s="21" customFormat="1" ht="30" hidden="1" outlineLevel="5" x14ac:dyDescent="0.25">
      <c r="A30" s="26" t="s">
        <v>35</v>
      </c>
      <c r="B30" s="16" t="s">
        <v>297</v>
      </c>
      <c r="C30" s="16" t="s">
        <v>36</v>
      </c>
      <c r="D30" s="16"/>
      <c r="E30" s="27">
        <v>36000</v>
      </c>
      <c r="F30" s="18">
        <f t="shared" si="0"/>
        <v>-36000</v>
      </c>
      <c r="G30" s="27">
        <f>G31</f>
        <v>0</v>
      </c>
      <c r="H30" s="19"/>
      <c r="I30" s="20"/>
    </row>
    <row r="31" spans="1:9" s="21" customFormat="1" ht="30" hidden="1" outlineLevel="6" x14ac:dyDescent="0.25">
      <c r="A31" s="26" t="s">
        <v>37</v>
      </c>
      <c r="B31" s="16" t="s">
        <v>297</v>
      </c>
      <c r="C31" s="16" t="s">
        <v>38</v>
      </c>
      <c r="D31" s="16"/>
      <c r="E31" s="27">
        <v>36000</v>
      </c>
      <c r="F31" s="18">
        <f t="shared" si="0"/>
        <v>-36000</v>
      </c>
      <c r="G31" s="27">
        <f>G32</f>
        <v>0</v>
      </c>
      <c r="H31" s="19"/>
      <c r="I31" s="20"/>
    </row>
    <row r="32" spans="1:9" s="21" customFormat="1" ht="30" hidden="1" outlineLevel="7" x14ac:dyDescent="0.25">
      <c r="A32" s="26" t="s">
        <v>17</v>
      </c>
      <c r="B32" s="16" t="s">
        <v>297</v>
      </c>
      <c r="C32" s="16" t="s">
        <v>38</v>
      </c>
      <c r="D32" s="16" t="s">
        <v>18</v>
      </c>
      <c r="E32" s="27">
        <v>36000</v>
      </c>
      <c r="F32" s="18">
        <f t="shared" si="0"/>
        <v>-36000</v>
      </c>
      <c r="G32" s="27">
        <f>G33</f>
        <v>0</v>
      </c>
      <c r="H32" s="19"/>
      <c r="I32" s="20"/>
    </row>
    <row r="33" spans="1:9" s="21" customFormat="1" ht="30" hidden="1" outlineLevel="7" x14ac:dyDescent="0.25">
      <c r="A33" s="26" t="s">
        <v>19</v>
      </c>
      <c r="B33" s="16" t="s">
        <v>297</v>
      </c>
      <c r="C33" s="16" t="s">
        <v>38</v>
      </c>
      <c r="D33" s="16" t="s">
        <v>20</v>
      </c>
      <c r="E33" s="27">
        <v>36000</v>
      </c>
      <c r="F33" s="18">
        <f t="shared" si="0"/>
        <v>-36000</v>
      </c>
      <c r="G33" s="27"/>
      <c r="H33" s="19"/>
      <c r="I33" s="20"/>
    </row>
    <row r="34" spans="1:9" s="21" customFormat="1" outlineLevel="1" collapsed="1" x14ac:dyDescent="0.25">
      <c r="A34" s="22" t="s">
        <v>57</v>
      </c>
      <c r="B34" s="23" t="s">
        <v>300</v>
      </c>
      <c r="C34" s="23"/>
      <c r="D34" s="23"/>
      <c r="E34" s="24">
        <f>E35+E59+E65</f>
        <v>2616000</v>
      </c>
      <c r="F34" s="25">
        <f t="shared" si="0"/>
        <v>2200000</v>
      </c>
      <c r="G34" s="24">
        <f>G35+G59+G65+G41</f>
        <v>4816000</v>
      </c>
      <c r="H34" s="19"/>
      <c r="I34" s="20"/>
    </row>
    <row r="35" spans="1:9" s="21" customFormat="1" ht="46.5" customHeight="1" outlineLevel="2" x14ac:dyDescent="0.25">
      <c r="A35" s="22" t="s">
        <v>58</v>
      </c>
      <c r="B35" s="23" t="s">
        <v>301</v>
      </c>
      <c r="C35" s="23"/>
      <c r="D35" s="23"/>
      <c r="E35" s="24">
        <v>1236000</v>
      </c>
      <c r="F35" s="25">
        <f t="shared" si="0"/>
        <v>-60000</v>
      </c>
      <c r="G35" s="24">
        <f>G36</f>
        <v>1176000</v>
      </c>
      <c r="H35" s="19"/>
      <c r="I35" s="20"/>
    </row>
    <row r="36" spans="1:9" s="21" customFormat="1" ht="32.25" customHeight="1" outlineLevel="3" x14ac:dyDescent="0.25">
      <c r="A36" s="26" t="s">
        <v>418</v>
      </c>
      <c r="B36" s="16" t="s">
        <v>301</v>
      </c>
      <c r="C36" s="16" t="s">
        <v>59</v>
      </c>
      <c r="D36" s="16"/>
      <c r="E36" s="27">
        <v>1236000</v>
      </c>
      <c r="F36" s="18">
        <f t="shared" si="0"/>
        <v>-60000</v>
      </c>
      <c r="G36" s="27">
        <f>G37</f>
        <v>1176000</v>
      </c>
      <c r="H36" s="19"/>
      <c r="I36" s="20"/>
    </row>
    <row r="37" spans="1:9" s="21" customFormat="1" ht="45" outlineLevel="5" x14ac:dyDescent="0.25">
      <c r="A37" s="26" t="s">
        <v>407</v>
      </c>
      <c r="B37" s="16" t="s">
        <v>301</v>
      </c>
      <c r="C37" s="16" t="s">
        <v>60</v>
      </c>
      <c r="D37" s="16"/>
      <c r="E37" s="27">
        <v>1236000</v>
      </c>
      <c r="F37" s="18">
        <f t="shared" si="0"/>
        <v>-60000</v>
      </c>
      <c r="G37" s="27">
        <f>G38</f>
        <v>1176000</v>
      </c>
      <c r="H37" s="19"/>
      <c r="I37" s="20"/>
    </row>
    <row r="38" spans="1:9" s="21" customFormat="1" ht="45" outlineLevel="6" x14ac:dyDescent="0.25">
      <c r="A38" s="26" t="s">
        <v>58</v>
      </c>
      <c r="B38" s="16" t="s">
        <v>301</v>
      </c>
      <c r="C38" s="16" t="s">
        <v>61</v>
      </c>
      <c r="D38" s="16"/>
      <c r="E38" s="27">
        <v>1236000</v>
      </c>
      <c r="F38" s="18">
        <f t="shared" si="0"/>
        <v>-60000</v>
      </c>
      <c r="G38" s="27">
        <f>G39</f>
        <v>1176000</v>
      </c>
      <c r="H38" s="19"/>
      <c r="I38" s="20"/>
    </row>
    <row r="39" spans="1:9" s="21" customFormat="1" ht="45" outlineLevel="7" x14ac:dyDescent="0.25">
      <c r="A39" s="26" t="s">
        <v>13</v>
      </c>
      <c r="B39" s="16" t="s">
        <v>301</v>
      </c>
      <c r="C39" s="16" t="s">
        <v>61</v>
      </c>
      <c r="D39" s="16" t="s">
        <v>14</v>
      </c>
      <c r="E39" s="27">
        <v>1236000</v>
      </c>
      <c r="F39" s="18">
        <f t="shared" si="0"/>
        <v>-60000</v>
      </c>
      <c r="G39" s="27">
        <f>G40</f>
        <v>1176000</v>
      </c>
      <c r="H39" s="19"/>
      <c r="I39" s="20"/>
    </row>
    <row r="40" spans="1:9" s="21" customFormat="1" outlineLevel="7" x14ac:dyDescent="0.25">
      <c r="A40" s="26" t="s">
        <v>62</v>
      </c>
      <c r="B40" s="16" t="s">
        <v>301</v>
      </c>
      <c r="C40" s="16" t="s">
        <v>61</v>
      </c>
      <c r="D40" s="16" t="s">
        <v>63</v>
      </c>
      <c r="E40" s="27">
        <v>1236000</v>
      </c>
      <c r="F40" s="18">
        <f t="shared" si="0"/>
        <v>-60000</v>
      </c>
      <c r="G40" s="27">
        <v>1176000</v>
      </c>
      <c r="H40" s="19"/>
      <c r="I40" s="20"/>
    </row>
    <row r="41" spans="1:9" s="21" customFormat="1" outlineLevel="2" x14ac:dyDescent="0.25">
      <c r="A41" s="22" t="s">
        <v>64</v>
      </c>
      <c r="B41" s="23" t="s">
        <v>65</v>
      </c>
      <c r="C41" s="23"/>
      <c r="D41" s="23"/>
      <c r="E41" s="24"/>
      <c r="F41" s="25">
        <f t="shared" si="0"/>
        <v>1360000</v>
      </c>
      <c r="G41" s="24">
        <f>G42</f>
        <v>1360000</v>
      </c>
      <c r="H41" s="19"/>
      <c r="I41" s="20"/>
    </row>
    <row r="42" spans="1:9" s="21" customFormat="1" ht="45" outlineLevel="3" x14ac:dyDescent="0.25">
      <c r="A42" s="26" t="s">
        <v>66</v>
      </c>
      <c r="B42" s="16" t="s">
        <v>65</v>
      </c>
      <c r="C42" s="16" t="s">
        <v>67</v>
      </c>
      <c r="D42" s="16"/>
      <c r="E42" s="27"/>
      <c r="F42" s="18">
        <f t="shared" si="0"/>
        <v>1360000</v>
      </c>
      <c r="G42" s="27">
        <f>G43+G47+G51+G55</f>
        <v>1360000</v>
      </c>
      <c r="H42" s="19"/>
      <c r="I42" s="20"/>
    </row>
    <row r="43" spans="1:9" s="21" customFormat="1" ht="30" outlineLevel="5" x14ac:dyDescent="0.25">
      <c r="A43" s="26" t="s">
        <v>68</v>
      </c>
      <c r="B43" s="16" t="s">
        <v>65</v>
      </c>
      <c r="C43" s="16" t="s">
        <v>69</v>
      </c>
      <c r="D43" s="16"/>
      <c r="E43" s="27"/>
      <c r="F43" s="18">
        <f t="shared" si="0"/>
        <v>70000</v>
      </c>
      <c r="G43" s="27">
        <f>G44</f>
        <v>70000</v>
      </c>
      <c r="H43" s="19"/>
      <c r="I43" s="20"/>
    </row>
    <row r="44" spans="1:9" s="21" customFormat="1" ht="30" outlineLevel="6" x14ac:dyDescent="0.25">
      <c r="A44" s="26" t="s">
        <v>70</v>
      </c>
      <c r="B44" s="16" t="s">
        <v>65</v>
      </c>
      <c r="C44" s="16" t="s">
        <v>71</v>
      </c>
      <c r="D44" s="16"/>
      <c r="E44" s="27"/>
      <c r="F44" s="18">
        <f t="shared" si="0"/>
        <v>70000</v>
      </c>
      <c r="G44" s="27">
        <f>G45</f>
        <v>70000</v>
      </c>
      <c r="H44" s="19"/>
      <c r="I44" s="20"/>
    </row>
    <row r="45" spans="1:9" s="21" customFormat="1" ht="30" outlineLevel="7" x14ac:dyDescent="0.25">
      <c r="A45" s="26" t="s">
        <v>17</v>
      </c>
      <c r="B45" s="16" t="s">
        <v>65</v>
      </c>
      <c r="C45" s="16" t="s">
        <v>71</v>
      </c>
      <c r="D45" s="16" t="s">
        <v>18</v>
      </c>
      <c r="E45" s="27"/>
      <c r="F45" s="18">
        <f t="shared" si="0"/>
        <v>70000</v>
      </c>
      <c r="G45" s="27">
        <f>G46</f>
        <v>70000</v>
      </c>
      <c r="H45" s="19"/>
      <c r="I45" s="20"/>
    </row>
    <row r="46" spans="1:9" s="21" customFormat="1" ht="30" outlineLevel="7" x14ac:dyDescent="0.25">
      <c r="A46" s="26" t="s">
        <v>19</v>
      </c>
      <c r="B46" s="16" t="s">
        <v>65</v>
      </c>
      <c r="C46" s="16" t="s">
        <v>71</v>
      </c>
      <c r="D46" s="16" t="s">
        <v>20</v>
      </c>
      <c r="E46" s="27"/>
      <c r="F46" s="18">
        <f t="shared" si="0"/>
        <v>70000</v>
      </c>
      <c r="G46" s="27">
        <v>70000</v>
      </c>
      <c r="H46" s="19"/>
      <c r="I46" s="20"/>
    </row>
    <row r="47" spans="1:9" s="21" customFormat="1" ht="45" outlineLevel="5" x14ac:dyDescent="0.25">
      <c r="A47" s="26" t="s">
        <v>72</v>
      </c>
      <c r="B47" s="16" t="s">
        <v>65</v>
      </c>
      <c r="C47" s="16" t="s">
        <v>73</v>
      </c>
      <c r="D47" s="16"/>
      <c r="E47" s="27"/>
      <c r="F47" s="18">
        <f t="shared" si="0"/>
        <v>172000</v>
      </c>
      <c r="G47" s="27">
        <f>G48</f>
        <v>172000</v>
      </c>
      <c r="H47" s="19"/>
      <c r="I47" s="20"/>
    </row>
    <row r="48" spans="1:9" s="21" customFormat="1" ht="30" outlineLevel="6" x14ac:dyDescent="0.25">
      <c r="A48" s="26" t="s">
        <v>417</v>
      </c>
      <c r="B48" s="16" t="s">
        <v>65</v>
      </c>
      <c r="C48" s="16" t="s">
        <v>74</v>
      </c>
      <c r="D48" s="16"/>
      <c r="E48" s="27"/>
      <c r="F48" s="18">
        <f t="shared" si="0"/>
        <v>172000</v>
      </c>
      <c r="G48" s="27">
        <f>G49</f>
        <v>172000</v>
      </c>
      <c r="H48" s="19"/>
      <c r="I48" s="20"/>
    </row>
    <row r="49" spans="1:9" s="21" customFormat="1" ht="30" outlineLevel="7" x14ac:dyDescent="0.25">
      <c r="A49" s="26" t="s">
        <v>17</v>
      </c>
      <c r="B49" s="16" t="s">
        <v>65</v>
      </c>
      <c r="C49" s="16" t="s">
        <v>74</v>
      </c>
      <c r="D49" s="16" t="s">
        <v>18</v>
      </c>
      <c r="E49" s="27"/>
      <c r="F49" s="18">
        <f t="shared" si="0"/>
        <v>172000</v>
      </c>
      <c r="G49" s="27">
        <f>G50</f>
        <v>172000</v>
      </c>
      <c r="H49" s="19"/>
      <c r="I49" s="20"/>
    </row>
    <row r="50" spans="1:9" s="21" customFormat="1" ht="30" outlineLevel="7" x14ac:dyDescent="0.25">
      <c r="A50" s="26" t="s">
        <v>19</v>
      </c>
      <c r="B50" s="16" t="s">
        <v>65</v>
      </c>
      <c r="C50" s="16" t="s">
        <v>74</v>
      </c>
      <c r="D50" s="16" t="s">
        <v>20</v>
      </c>
      <c r="E50" s="27"/>
      <c r="F50" s="18">
        <f t="shared" ref="F50:F162" si="1">G50-E50</f>
        <v>172000</v>
      </c>
      <c r="G50" s="27">
        <v>172000</v>
      </c>
      <c r="H50" s="19"/>
      <c r="I50" s="20"/>
    </row>
    <row r="51" spans="1:9" s="21" customFormat="1" ht="45" outlineLevel="5" x14ac:dyDescent="0.25">
      <c r="A51" s="26" t="s">
        <v>75</v>
      </c>
      <c r="B51" s="16" t="s">
        <v>65</v>
      </c>
      <c r="C51" s="16" t="s">
        <v>76</v>
      </c>
      <c r="D51" s="16"/>
      <c r="E51" s="27"/>
      <c r="F51" s="18">
        <f t="shared" si="1"/>
        <v>130000</v>
      </c>
      <c r="G51" s="27">
        <f>G52</f>
        <v>130000</v>
      </c>
      <c r="H51" s="19"/>
      <c r="I51" s="20"/>
    </row>
    <row r="52" spans="1:9" s="21" customFormat="1" ht="30" outlineLevel="6" x14ac:dyDescent="0.25">
      <c r="A52" s="26" t="s">
        <v>77</v>
      </c>
      <c r="B52" s="16" t="s">
        <v>65</v>
      </c>
      <c r="C52" s="16" t="s">
        <v>78</v>
      </c>
      <c r="D52" s="16"/>
      <c r="E52" s="27"/>
      <c r="F52" s="18">
        <f t="shared" si="1"/>
        <v>130000</v>
      </c>
      <c r="G52" s="27">
        <f>G53</f>
        <v>130000</v>
      </c>
      <c r="H52" s="19"/>
      <c r="I52" s="20"/>
    </row>
    <row r="53" spans="1:9" s="21" customFormat="1" ht="30" outlineLevel="7" x14ac:dyDescent="0.25">
      <c r="A53" s="26" t="s">
        <v>17</v>
      </c>
      <c r="B53" s="16" t="s">
        <v>65</v>
      </c>
      <c r="C53" s="16" t="s">
        <v>78</v>
      </c>
      <c r="D53" s="16" t="s">
        <v>18</v>
      </c>
      <c r="E53" s="27"/>
      <c r="F53" s="18">
        <f t="shared" si="1"/>
        <v>130000</v>
      </c>
      <c r="G53" s="27">
        <f>G54</f>
        <v>130000</v>
      </c>
      <c r="H53" s="19"/>
      <c r="I53" s="20"/>
    </row>
    <row r="54" spans="1:9" s="21" customFormat="1" ht="30" outlineLevel="7" x14ac:dyDescent="0.25">
      <c r="A54" s="26" t="s">
        <v>19</v>
      </c>
      <c r="B54" s="16" t="s">
        <v>65</v>
      </c>
      <c r="C54" s="16" t="s">
        <v>78</v>
      </c>
      <c r="D54" s="16" t="s">
        <v>20</v>
      </c>
      <c r="E54" s="27"/>
      <c r="F54" s="18">
        <f t="shared" si="1"/>
        <v>130000</v>
      </c>
      <c r="G54" s="27">
        <v>130000</v>
      </c>
      <c r="H54" s="19"/>
      <c r="I54" s="20"/>
    </row>
    <row r="55" spans="1:9" s="21" customFormat="1" ht="30" outlineLevel="5" x14ac:dyDescent="0.25">
      <c r="A55" s="26" t="s">
        <v>79</v>
      </c>
      <c r="B55" s="16" t="s">
        <v>65</v>
      </c>
      <c r="C55" s="16" t="s">
        <v>80</v>
      </c>
      <c r="D55" s="16"/>
      <c r="E55" s="27"/>
      <c r="F55" s="18">
        <f t="shared" si="1"/>
        <v>988000</v>
      </c>
      <c r="G55" s="27">
        <f>G56</f>
        <v>988000</v>
      </c>
      <c r="H55" s="19"/>
      <c r="I55" s="20"/>
    </row>
    <row r="56" spans="1:9" s="21" customFormat="1" outlineLevel="6" x14ac:dyDescent="0.25">
      <c r="A56" s="26" t="s">
        <v>81</v>
      </c>
      <c r="B56" s="16" t="s">
        <v>65</v>
      </c>
      <c r="C56" s="16" t="s">
        <v>82</v>
      </c>
      <c r="D56" s="16"/>
      <c r="E56" s="27"/>
      <c r="F56" s="18">
        <f t="shared" si="1"/>
        <v>988000</v>
      </c>
      <c r="G56" s="27">
        <f>G57</f>
        <v>988000</v>
      </c>
      <c r="H56" s="19"/>
      <c r="I56" s="20"/>
    </row>
    <row r="57" spans="1:9" s="21" customFormat="1" ht="30" outlineLevel="7" x14ac:dyDescent="0.25">
      <c r="A57" s="26" t="s">
        <v>17</v>
      </c>
      <c r="B57" s="16" t="s">
        <v>65</v>
      </c>
      <c r="C57" s="16" t="s">
        <v>82</v>
      </c>
      <c r="D57" s="16" t="s">
        <v>18</v>
      </c>
      <c r="E57" s="27"/>
      <c r="F57" s="18">
        <f t="shared" si="1"/>
        <v>988000</v>
      </c>
      <c r="G57" s="27">
        <f>G58</f>
        <v>988000</v>
      </c>
      <c r="H57" s="19"/>
      <c r="I57" s="20"/>
    </row>
    <row r="58" spans="1:9" s="21" customFormat="1" ht="30" outlineLevel="7" x14ac:dyDescent="0.25">
      <c r="A58" s="26" t="s">
        <v>19</v>
      </c>
      <c r="B58" s="16" t="s">
        <v>65</v>
      </c>
      <c r="C58" s="16" t="s">
        <v>82</v>
      </c>
      <c r="D58" s="16" t="s">
        <v>20</v>
      </c>
      <c r="E58" s="27"/>
      <c r="F58" s="18">
        <f t="shared" si="1"/>
        <v>988000</v>
      </c>
      <c r="G58" s="27">
        <v>988000</v>
      </c>
      <c r="H58" s="19"/>
      <c r="I58" s="20"/>
    </row>
    <row r="59" spans="1:9" s="21" customFormat="1" outlineLevel="2" x14ac:dyDescent="0.25">
      <c r="A59" s="22" t="s">
        <v>83</v>
      </c>
      <c r="B59" s="23" t="s">
        <v>302</v>
      </c>
      <c r="C59" s="23"/>
      <c r="D59" s="23"/>
      <c r="E59" s="24">
        <v>500000</v>
      </c>
      <c r="F59" s="25">
        <f t="shared" si="1"/>
        <v>200000</v>
      </c>
      <c r="G59" s="24">
        <f>G60</f>
        <v>700000</v>
      </c>
      <c r="H59" s="19"/>
      <c r="I59" s="20"/>
    </row>
    <row r="60" spans="1:9" s="21" customFormat="1" ht="32.25" customHeight="1" outlineLevel="3" x14ac:dyDescent="0.25">
      <c r="A60" s="26" t="s">
        <v>418</v>
      </c>
      <c r="B60" s="16" t="s">
        <v>302</v>
      </c>
      <c r="C60" s="16" t="s">
        <v>59</v>
      </c>
      <c r="D60" s="16"/>
      <c r="E60" s="27">
        <v>500000</v>
      </c>
      <c r="F60" s="18">
        <f t="shared" si="1"/>
        <v>200000</v>
      </c>
      <c r="G60" s="27">
        <f>G61</f>
        <v>700000</v>
      </c>
      <c r="H60" s="19"/>
      <c r="I60" s="20"/>
    </row>
    <row r="61" spans="1:9" s="21" customFormat="1" outlineLevel="5" x14ac:dyDescent="0.25">
      <c r="A61" s="26" t="s">
        <v>84</v>
      </c>
      <c r="B61" s="16" t="s">
        <v>302</v>
      </c>
      <c r="C61" s="16" t="s">
        <v>85</v>
      </c>
      <c r="D61" s="16"/>
      <c r="E61" s="27">
        <v>500000</v>
      </c>
      <c r="F61" s="18">
        <f t="shared" si="1"/>
        <v>200000</v>
      </c>
      <c r="G61" s="27">
        <f>G62</f>
        <v>700000</v>
      </c>
      <c r="H61" s="19"/>
      <c r="I61" s="20"/>
    </row>
    <row r="62" spans="1:9" s="21" customFormat="1" outlineLevel="6" x14ac:dyDescent="0.25">
      <c r="A62" s="26" t="s">
        <v>86</v>
      </c>
      <c r="B62" s="16" t="s">
        <v>302</v>
      </c>
      <c r="C62" s="16" t="s">
        <v>87</v>
      </c>
      <c r="D62" s="16"/>
      <c r="E62" s="27">
        <v>500000</v>
      </c>
      <c r="F62" s="18">
        <f t="shared" si="1"/>
        <v>200000</v>
      </c>
      <c r="G62" s="27">
        <f>G63</f>
        <v>700000</v>
      </c>
      <c r="H62" s="19"/>
      <c r="I62" s="20"/>
    </row>
    <row r="63" spans="1:9" s="21" customFormat="1" outlineLevel="7" x14ac:dyDescent="0.25">
      <c r="A63" s="26" t="s">
        <v>21</v>
      </c>
      <c r="B63" s="16" t="s">
        <v>302</v>
      </c>
      <c r="C63" s="16" t="s">
        <v>87</v>
      </c>
      <c r="D63" s="16" t="s">
        <v>22</v>
      </c>
      <c r="E63" s="27">
        <v>500000</v>
      </c>
      <c r="F63" s="18">
        <f t="shared" si="1"/>
        <v>200000</v>
      </c>
      <c r="G63" s="27">
        <f>G64</f>
        <v>700000</v>
      </c>
      <c r="H63" s="19"/>
      <c r="I63" s="20"/>
    </row>
    <row r="64" spans="1:9" s="21" customFormat="1" outlineLevel="7" x14ac:dyDescent="0.25">
      <c r="A64" s="26" t="s">
        <v>88</v>
      </c>
      <c r="B64" s="16" t="s">
        <v>302</v>
      </c>
      <c r="C64" s="16" t="s">
        <v>87</v>
      </c>
      <c r="D64" s="16" t="s">
        <v>89</v>
      </c>
      <c r="E64" s="27">
        <v>500000</v>
      </c>
      <c r="F64" s="18">
        <f t="shared" si="1"/>
        <v>200000</v>
      </c>
      <c r="G64" s="27">
        <v>700000</v>
      </c>
      <c r="H64" s="19"/>
      <c r="I64" s="20"/>
    </row>
    <row r="65" spans="1:9" s="21" customFormat="1" outlineLevel="2" x14ac:dyDescent="0.25">
      <c r="A65" s="22" t="s">
        <v>90</v>
      </c>
      <c r="B65" s="23" t="s">
        <v>303</v>
      </c>
      <c r="C65" s="23"/>
      <c r="D65" s="23"/>
      <c r="E65" s="24">
        <v>880000</v>
      </c>
      <c r="F65" s="25">
        <f t="shared" si="1"/>
        <v>700000</v>
      </c>
      <c r="G65" s="24">
        <f>G66</f>
        <v>1580000</v>
      </c>
      <c r="H65" s="19"/>
      <c r="I65" s="20"/>
    </row>
    <row r="66" spans="1:9" s="21" customFormat="1" ht="32.25" customHeight="1" outlineLevel="3" x14ac:dyDescent="0.25">
      <c r="A66" s="26" t="s">
        <v>418</v>
      </c>
      <c r="B66" s="16" t="s">
        <v>303</v>
      </c>
      <c r="C66" s="16" t="s">
        <v>59</v>
      </c>
      <c r="D66" s="16"/>
      <c r="E66" s="27">
        <v>880000</v>
      </c>
      <c r="F66" s="18">
        <f t="shared" si="1"/>
        <v>700000</v>
      </c>
      <c r="G66" s="27">
        <f>G67+G71</f>
        <v>1580000</v>
      </c>
      <c r="H66" s="19"/>
      <c r="I66" s="20"/>
    </row>
    <row r="67" spans="1:9" s="21" customFormat="1" ht="45" outlineLevel="5" x14ac:dyDescent="0.25">
      <c r="A67" s="26" t="s">
        <v>91</v>
      </c>
      <c r="B67" s="16" t="s">
        <v>303</v>
      </c>
      <c r="C67" s="16" t="s">
        <v>92</v>
      </c>
      <c r="D67" s="16"/>
      <c r="E67" s="27">
        <v>200000</v>
      </c>
      <c r="F67" s="18">
        <f t="shared" si="1"/>
        <v>0</v>
      </c>
      <c r="G67" s="27">
        <f>G68</f>
        <v>200000</v>
      </c>
      <c r="H67" s="19"/>
      <c r="I67" s="20"/>
    </row>
    <row r="68" spans="1:9" s="21" customFormat="1" ht="30" outlineLevel="6" x14ac:dyDescent="0.25">
      <c r="A68" s="26" t="s">
        <v>93</v>
      </c>
      <c r="B68" s="16" t="s">
        <v>303</v>
      </c>
      <c r="C68" s="16" t="s">
        <v>94</v>
      </c>
      <c r="D68" s="16"/>
      <c r="E68" s="27">
        <v>200000</v>
      </c>
      <c r="F68" s="18">
        <f t="shared" si="1"/>
        <v>0</v>
      </c>
      <c r="G68" s="27">
        <f>G69</f>
        <v>200000</v>
      </c>
      <c r="H68" s="19"/>
      <c r="I68" s="20"/>
    </row>
    <row r="69" spans="1:9" s="21" customFormat="1" outlineLevel="7" x14ac:dyDescent="0.25">
      <c r="A69" s="26" t="s">
        <v>21</v>
      </c>
      <c r="B69" s="16" t="s">
        <v>303</v>
      </c>
      <c r="C69" s="16" t="s">
        <v>94</v>
      </c>
      <c r="D69" s="16" t="s">
        <v>22</v>
      </c>
      <c r="E69" s="27">
        <v>200000</v>
      </c>
      <c r="F69" s="18">
        <f t="shared" si="1"/>
        <v>0</v>
      </c>
      <c r="G69" s="27">
        <f>G70</f>
        <v>200000</v>
      </c>
      <c r="H69" s="19"/>
      <c r="I69" s="20"/>
    </row>
    <row r="70" spans="1:9" s="21" customFormat="1" outlineLevel="7" x14ac:dyDescent="0.25">
      <c r="A70" s="26" t="s">
        <v>23</v>
      </c>
      <c r="B70" s="16" t="s">
        <v>303</v>
      </c>
      <c r="C70" s="16" t="s">
        <v>94</v>
      </c>
      <c r="D70" s="16" t="s">
        <v>24</v>
      </c>
      <c r="E70" s="27">
        <v>200000</v>
      </c>
      <c r="F70" s="18">
        <f t="shared" si="1"/>
        <v>0</v>
      </c>
      <c r="G70" s="27">
        <v>200000</v>
      </c>
      <c r="H70" s="19"/>
      <c r="I70" s="20"/>
    </row>
    <row r="71" spans="1:9" s="21" customFormat="1" ht="30" outlineLevel="5" x14ac:dyDescent="0.25">
      <c r="A71" s="26" t="s">
        <v>95</v>
      </c>
      <c r="B71" s="16" t="s">
        <v>303</v>
      </c>
      <c r="C71" s="16" t="s">
        <v>96</v>
      </c>
      <c r="D71" s="16"/>
      <c r="E71" s="27">
        <v>680000</v>
      </c>
      <c r="F71" s="18">
        <f t="shared" si="1"/>
        <v>700000</v>
      </c>
      <c r="G71" s="27">
        <f>G72</f>
        <v>1380000</v>
      </c>
      <c r="H71" s="19"/>
      <c r="I71" s="20"/>
    </row>
    <row r="72" spans="1:9" s="21" customFormat="1" ht="30" outlineLevel="6" x14ac:dyDescent="0.25">
      <c r="A72" s="26" t="s">
        <v>97</v>
      </c>
      <c r="B72" s="16" t="s">
        <v>303</v>
      </c>
      <c r="C72" s="16" t="s">
        <v>98</v>
      </c>
      <c r="D72" s="16"/>
      <c r="E72" s="27">
        <v>680000</v>
      </c>
      <c r="F72" s="18">
        <f t="shared" si="1"/>
        <v>700000</v>
      </c>
      <c r="G72" s="27">
        <f>G73+G75</f>
        <v>1380000</v>
      </c>
      <c r="H72" s="19"/>
      <c r="I72" s="20"/>
    </row>
    <row r="73" spans="1:9" s="21" customFormat="1" ht="45" outlineLevel="7" x14ac:dyDescent="0.25">
      <c r="A73" s="26" t="s">
        <v>13</v>
      </c>
      <c r="B73" s="16" t="s">
        <v>303</v>
      </c>
      <c r="C73" s="16" t="s">
        <v>98</v>
      </c>
      <c r="D73" s="16" t="s">
        <v>14</v>
      </c>
      <c r="E73" s="27">
        <v>600000</v>
      </c>
      <c r="F73" s="18">
        <f t="shared" si="1"/>
        <v>700000</v>
      </c>
      <c r="G73" s="27">
        <f>G74</f>
        <v>1300000</v>
      </c>
      <c r="H73" s="19"/>
      <c r="I73" s="20"/>
    </row>
    <row r="74" spans="1:9" s="21" customFormat="1" outlineLevel="7" x14ac:dyDescent="0.25">
      <c r="A74" s="26" t="s">
        <v>15</v>
      </c>
      <c r="B74" s="16" t="s">
        <v>303</v>
      </c>
      <c r="C74" s="16" t="s">
        <v>98</v>
      </c>
      <c r="D74" s="16" t="s">
        <v>16</v>
      </c>
      <c r="E74" s="27">
        <v>600000</v>
      </c>
      <c r="F74" s="18">
        <f t="shared" si="1"/>
        <v>700000</v>
      </c>
      <c r="G74" s="27">
        <v>1300000</v>
      </c>
      <c r="H74" s="19"/>
      <c r="I74" s="20"/>
    </row>
    <row r="75" spans="1:9" s="21" customFormat="1" ht="30" outlineLevel="7" x14ac:dyDescent="0.25">
      <c r="A75" s="26" t="s">
        <v>17</v>
      </c>
      <c r="B75" s="16" t="s">
        <v>303</v>
      </c>
      <c r="C75" s="16" t="s">
        <v>98</v>
      </c>
      <c r="D75" s="16" t="s">
        <v>18</v>
      </c>
      <c r="E75" s="27">
        <v>80000</v>
      </c>
      <c r="F75" s="18">
        <f t="shared" si="1"/>
        <v>0</v>
      </c>
      <c r="G75" s="27">
        <f>G76</f>
        <v>80000</v>
      </c>
      <c r="H75" s="19"/>
      <c r="I75" s="20"/>
    </row>
    <row r="76" spans="1:9" s="21" customFormat="1" ht="30" outlineLevel="7" x14ac:dyDescent="0.25">
      <c r="A76" s="26" t="s">
        <v>19</v>
      </c>
      <c r="B76" s="16" t="s">
        <v>303</v>
      </c>
      <c r="C76" s="16" t="s">
        <v>98</v>
      </c>
      <c r="D76" s="16" t="s">
        <v>20</v>
      </c>
      <c r="E76" s="27">
        <v>80000</v>
      </c>
      <c r="F76" s="18">
        <f t="shared" si="1"/>
        <v>0</v>
      </c>
      <c r="G76" s="27">
        <v>80000</v>
      </c>
      <c r="H76" s="19"/>
      <c r="I76" s="20"/>
    </row>
    <row r="77" spans="1:9" s="21" customFormat="1" ht="28.5" outlineLevel="1" x14ac:dyDescent="0.25">
      <c r="A77" s="22" t="s">
        <v>99</v>
      </c>
      <c r="B77" s="23" t="s">
        <v>304</v>
      </c>
      <c r="C77" s="23"/>
      <c r="D77" s="23"/>
      <c r="E77" s="24">
        <v>625000</v>
      </c>
      <c r="F77" s="25">
        <f t="shared" si="1"/>
        <v>390000</v>
      </c>
      <c r="G77" s="24">
        <f>G78</f>
        <v>1015000</v>
      </c>
      <c r="H77" s="19"/>
      <c r="I77" s="20"/>
    </row>
    <row r="78" spans="1:9" s="21" customFormat="1" outlineLevel="2" x14ac:dyDescent="0.25">
      <c r="A78" s="22" t="s">
        <v>100</v>
      </c>
      <c r="B78" s="23" t="s">
        <v>305</v>
      </c>
      <c r="C78" s="23"/>
      <c r="D78" s="23"/>
      <c r="E78" s="24">
        <v>625000</v>
      </c>
      <c r="F78" s="25">
        <f t="shared" si="1"/>
        <v>390000</v>
      </c>
      <c r="G78" s="24">
        <f>G79</f>
        <v>1015000</v>
      </c>
      <c r="H78" s="19"/>
      <c r="I78" s="20"/>
    </row>
    <row r="79" spans="1:9" s="21" customFormat="1" ht="30" outlineLevel="3" x14ac:dyDescent="0.25">
      <c r="A79" s="26" t="s">
        <v>101</v>
      </c>
      <c r="B79" s="16" t="s">
        <v>305</v>
      </c>
      <c r="C79" s="16" t="s">
        <v>102</v>
      </c>
      <c r="D79" s="16"/>
      <c r="E79" s="27">
        <v>625000</v>
      </c>
      <c r="F79" s="18">
        <f t="shared" si="1"/>
        <v>390000</v>
      </c>
      <c r="G79" s="27">
        <f>G80+G94+G114+G124</f>
        <v>1015000</v>
      </c>
      <c r="H79" s="19"/>
      <c r="I79" s="20"/>
    </row>
    <row r="80" spans="1:9" s="21" customFormat="1" ht="30" outlineLevel="4" x14ac:dyDescent="0.25">
      <c r="A80" s="26" t="s">
        <v>103</v>
      </c>
      <c r="B80" s="16" t="s">
        <v>305</v>
      </c>
      <c r="C80" s="16" t="s">
        <v>104</v>
      </c>
      <c r="D80" s="16"/>
      <c r="E80" s="27">
        <v>625000</v>
      </c>
      <c r="F80" s="18">
        <f t="shared" si="1"/>
        <v>-425000</v>
      </c>
      <c r="G80" s="27">
        <f>G81+G85+G89+G93</f>
        <v>200000</v>
      </c>
      <c r="H80" s="19"/>
      <c r="I80" s="20"/>
    </row>
    <row r="81" spans="1:9" s="21" customFormat="1" ht="30" outlineLevel="5" x14ac:dyDescent="0.25">
      <c r="A81" s="37" t="s">
        <v>346</v>
      </c>
      <c r="B81" s="38" t="s">
        <v>305</v>
      </c>
      <c r="C81" s="38" t="s">
        <v>105</v>
      </c>
      <c r="D81" s="38"/>
      <c r="E81" s="32">
        <f>E82+E85+E88+E91</f>
        <v>0</v>
      </c>
      <c r="F81" s="18">
        <f t="shared" si="1"/>
        <v>200000</v>
      </c>
      <c r="G81" s="27">
        <f>G82+G85+G88+G91</f>
        <v>200000</v>
      </c>
      <c r="H81" s="19"/>
      <c r="I81" s="20"/>
    </row>
    <row r="82" spans="1:9" s="21" customFormat="1" outlineLevel="6" x14ac:dyDescent="0.25">
      <c r="A82" s="37" t="s">
        <v>347</v>
      </c>
      <c r="B82" s="38" t="s">
        <v>305</v>
      </c>
      <c r="C82" s="38" t="s">
        <v>106</v>
      </c>
      <c r="D82" s="38"/>
      <c r="E82" s="32">
        <f>E83</f>
        <v>0</v>
      </c>
      <c r="F82" s="18">
        <f t="shared" si="1"/>
        <v>200000</v>
      </c>
      <c r="G82" s="27">
        <f>G83</f>
        <v>200000</v>
      </c>
      <c r="H82" s="19"/>
      <c r="I82" s="20"/>
    </row>
    <row r="83" spans="1:9" s="21" customFormat="1" ht="30" outlineLevel="7" x14ac:dyDescent="0.25">
      <c r="A83" s="37" t="s">
        <v>17</v>
      </c>
      <c r="B83" s="38" t="s">
        <v>305</v>
      </c>
      <c r="C83" s="38" t="s">
        <v>106</v>
      </c>
      <c r="D83" s="38" t="s">
        <v>18</v>
      </c>
      <c r="E83" s="32">
        <f>E84</f>
        <v>0</v>
      </c>
      <c r="F83" s="18">
        <f t="shared" si="1"/>
        <v>200000</v>
      </c>
      <c r="G83" s="27">
        <f>G84</f>
        <v>200000</v>
      </c>
      <c r="H83" s="19"/>
      <c r="I83" s="20"/>
    </row>
    <row r="84" spans="1:9" s="21" customFormat="1" ht="30" outlineLevel="7" x14ac:dyDescent="0.25">
      <c r="A84" s="37" t="s">
        <v>19</v>
      </c>
      <c r="B84" s="38" t="s">
        <v>305</v>
      </c>
      <c r="C84" s="38" t="s">
        <v>106</v>
      </c>
      <c r="D84" s="38" t="s">
        <v>20</v>
      </c>
      <c r="E84" s="32"/>
      <c r="F84" s="18">
        <f t="shared" si="1"/>
        <v>200000</v>
      </c>
      <c r="G84" s="27">
        <v>200000</v>
      </c>
      <c r="H84" s="19"/>
      <c r="I84" s="20"/>
    </row>
    <row r="85" spans="1:9" s="21" customFormat="1" hidden="1" outlineLevel="5" x14ac:dyDescent="0.25">
      <c r="A85" s="37" t="s">
        <v>348</v>
      </c>
      <c r="B85" s="38" t="s">
        <v>305</v>
      </c>
      <c r="C85" s="38" t="s">
        <v>349</v>
      </c>
      <c r="D85" s="38"/>
      <c r="E85" s="32">
        <f>E86</f>
        <v>0</v>
      </c>
      <c r="F85" s="18">
        <f t="shared" si="1"/>
        <v>0</v>
      </c>
      <c r="G85" s="27">
        <f t="shared" ref="G85:G92" si="2">G86</f>
        <v>0</v>
      </c>
      <c r="H85" s="19"/>
      <c r="I85" s="20"/>
    </row>
    <row r="86" spans="1:9" s="21" customFormat="1" ht="30" hidden="1" outlineLevel="6" x14ac:dyDescent="0.25">
      <c r="A86" s="37" t="s">
        <v>17</v>
      </c>
      <c r="B86" s="38" t="s">
        <v>305</v>
      </c>
      <c r="C86" s="38" t="s">
        <v>349</v>
      </c>
      <c r="D86" s="38" t="s">
        <v>18</v>
      </c>
      <c r="E86" s="32">
        <f>E87</f>
        <v>0</v>
      </c>
      <c r="F86" s="18">
        <f t="shared" si="1"/>
        <v>0</v>
      </c>
      <c r="G86" s="27">
        <f t="shared" si="2"/>
        <v>0</v>
      </c>
      <c r="H86" s="19"/>
      <c r="I86" s="20"/>
    </row>
    <row r="87" spans="1:9" s="21" customFormat="1" ht="30" hidden="1" outlineLevel="7" x14ac:dyDescent="0.25">
      <c r="A87" s="37" t="s">
        <v>19</v>
      </c>
      <c r="B87" s="38" t="s">
        <v>305</v>
      </c>
      <c r="C87" s="38" t="s">
        <v>349</v>
      </c>
      <c r="D87" s="38" t="s">
        <v>20</v>
      </c>
      <c r="E87" s="32"/>
      <c r="F87" s="18">
        <f t="shared" si="1"/>
        <v>0</v>
      </c>
      <c r="G87" s="27">
        <f t="shared" si="2"/>
        <v>0</v>
      </c>
      <c r="H87" s="19"/>
      <c r="I87" s="20"/>
    </row>
    <row r="88" spans="1:9" s="21" customFormat="1" hidden="1" outlineLevel="7" x14ac:dyDescent="0.25">
      <c r="A88" s="37" t="s">
        <v>350</v>
      </c>
      <c r="B88" s="38" t="s">
        <v>305</v>
      </c>
      <c r="C88" s="38" t="s">
        <v>351</v>
      </c>
      <c r="D88" s="38"/>
      <c r="E88" s="32">
        <f>E89</f>
        <v>0</v>
      </c>
      <c r="F88" s="18">
        <f t="shared" si="1"/>
        <v>0</v>
      </c>
      <c r="G88" s="27">
        <f t="shared" si="2"/>
        <v>0</v>
      </c>
      <c r="H88" s="19"/>
      <c r="I88" s="20"/>
    </row>
    <row r="89" spans="1:9" s="21" customFormat="1" ht="19.5" hidden="1" customHeight="1" outlineLevel="5" x14ac:dyDescent="0.25">
      <c r="A89" s="37" t="s">
        <v>17</v>
      </c>
      <c r="B89" s="38" t="s">
        <v>305</v>
      </c>
      <c r="C89" s="38" t="s">
        <v>351</v>
      </c>
      <c r="D89" s="38" t="s">
        <v>18</v>
      </c>
      <c r="E89" s="32">
        <f>E90</f>
        <v>0</v>
      </c>
      <c r="F89" s="18">
        <f t="shared" si="1"/>
        <v>0</v>
      </c>
      <c r="G89" s="27">
        <f t="shared" si="2"/>
        <v>0</v>
      </c>
      <c r="H89" s="19"/>
      <c r="I89" s="20"/>
    </row>
    <row r="90" spans="1:9" s="21" customFormat="1" ht="30" hidden="1" outlineLevel="6" x14ac:dyDescent="0.25">
      <c r="A90" s="37" t="s">
        <v>19</v>
      </c>
      <c r="B90" s="38" t="s">
        <v>305</v>
      </c>
      <c r="C90" s="38" t="s">
        <v>351</v>
      </c>
      <c r="D90" s="38" t="s">
        <v>20</v>
      </c>
      <c r="E90" s="32"/>
      <c r="F90" s="18">
        <f t="shared" si="1"/>
        <v>0</v>
      </c>
      <c r="G90" s="27">
        <f t="shared" si="2"/>
        <v>0</v>
      </c>
      <c r="H90" s="19"/>
      <c r="I90" s="20"/>
    </row>
    <row r="91" spans="1:9" s="21" customFormat="1" ht="30" hidden="1" outlineLevel="7" x14ac:dyDescent="0.25">
      <c r="A91" s="37" t="s">
        <v>352</v>
      </c>
      <c r="B91" s="38" t="s">
        <v>305</v>
      </c>
      <c r="C91" s="38" t="s">
        <v>353</v>
      </c>
      <c r="D91" s="38"/>
      <c r="E91" s="32">
        <f>E92</f>
        <v>0</v>
      </c>
      <c r="F91" s="18">
        <f t="shared" si="1"/>
        <v>0</v>
      </c>
      <c r="G91" s="27">
        <f t="shared" si="2"/>
        <v>0</v>
      </c>
      <c r="H91" s="19"/>
      <c r="I91" s="20"/>
    </row>
    <row r="92" spans="1:9" s="21" customFormat="1" ht="30" hidden="1" outlineLevel="7" x14ac:dyDescent="0.25">
      <c r="A92" s="37" t="s">
        <v>17</v>
      </c>
      <c r="B92" s="38" t="s">
        <v>305</v>
      </c>
      <c r="C92" s="38" t="s">
        <v>353</v>
      </c>
      <c r="D92" s="38" t="s">
        <v>18</v>
      </c>
      <c r="E92" s="32">
        <f>E93</f>
        <v>0</v>
      </c>
      <c r="F92" s="18">
        <f t="shared" si="1"/>
        <v>0</v>
      </c>
      <c r="G92" s="27">
        <f t="shared" si="2"/>
        <v>0</v>
      </c>
      <c r="H92" s="19"/>
      <c r="I92" s="20"/>
    </row>
    <row r="93" spans="1:9" s="21" customFormat="1" ht="30" hidden="1" outlineLevel="5" x14ac:dyDescent="0.25">
      <c r="A93" s="37" t="s">
        <v>19</v>
      </c>
      <c r="B93" s="38" t="s">
        <v>305</v>
      </c>
      <c r="C93" s="38" t="s">
        <v>353</v>
      </c>
      <c r="D93" s="38" t="s">
        <v>20</v>
      </c>
      <c r="E93" s="32"/>
      <c r="F93" s="18">
        <f t="shared" si="1"/>
        <v>0</v>
      </c>
      <c r="G93" s="27"/>
      <c r="H93" s="19"/>
      <c r="I93" s="20"/>
    </row>
    <row r="94" spans="1:9" s="21" customFormat="1" ht="45" outlineLevel="6" x14ac:dyDescent="0.25">
      <c r="A94" s="37" t="s">
        <v>354</v>
      </c>
      <c r="B94" s="38" t="s">
        <v>305</v>
      </c>
      <c r="C94" s="38" t="s">
        <v>107</v>
      </c>
      <c r="D94" s="38"/>
      <c r="E94" s="32">
        <f>E95</f>
        <v>0</v>
      </c>
      <c r="F94" s="18">
        <f t="shared" si="1"/>
        <v>25000</v>
      </c>
      <c r="G94" s="27">
        <f>G95+G98+G101+G104</f>
        <v>25000</v>
      </c>
      <c r="H94" s="19"/>
      <c r="I94" s="20"/>
    </row>
    <row r="95" spans="1:9" s="21" customFormat="1" hidden="1" outlineLevel="7" x14ac:dyDescent="0.25">
      <c r="A95" s="37" t="s">
        <v>355</v>
      </c>
      <c r="B95" s="38" t="s">
        <v>305</v>
      </c>
      <c r="C95" s="38" t="s">
        <v>108</v>
      </c>
      <c r="D95" s="38"/>
      <c r="E95" s="32">
        <f>E96</f>
        <v>0</v>
      </c>
      <c r="F95" s="18">
        <f t="shared" si="1"/>
        <v>0</v>
      </c>
      <c r="G95" s="27">
        <f>G96</f>
        <v>0</v>
      </c>
      <c r="H95" s="19"/>
      <c r="I95" s="20"/>
    </row>
    <row r="96" spans="1:9" s="21" customFormat="1" ht="30" hidden="1" outlineLevel="7" x14ac:dyDescent="0.25">
      <c r="A96" s="37" t="s">
        <v>17</v>
      </c>
      <c r="B96" s="38" t="s">
        <v>305</v>
      </c>
      <c r="C96" s="38" t="s">
        <v>108</v>
      </c>
      <c r="D96" s="38" t="s">
        <v>18</v>
      </c>
      <c r="E96" s="32">
        <f>E97</f>
        <v>0</v>
      </c>
      <c r="F96" s="18">
        <f t="shared" si="1"/>
        <v>0</v>
      </c>
      <c r="G96" s="27">
        <f>G97</f>
        <v>0</v>
      </c>
      <c r="H96" s="19"/>
      <c r="I96" s="20"/>
    </row>
    <row r="97" spans="1:9" s="21" customFormat="1" ht="30" hidden="1" outlineLevel="7" x14ac:dyDescent="0.25">
      <c r="A97" s="37" t="s">
        <v>19</v>
      </c>
      <c r="B97" s="38" t="s">
        <v>305</v>
      </c>
      <c r="C97" s="38" t="s">
        <v>108</v>
      </c>
      <c r="D97" s="38" t="s">
        <v>20</v>
      </c>
      <c r="E97" s="32"/>
      <c r="F97" s="18"/>
      <c r="G97" s="27"/>
      <c r="H97" s="19"/>
      <c r="I97" s="20"/>
    </row>
    <row r="98" spans="1:9" s="21" customFormat="1" hidden="1" outlineLevel="7" x14ac:dyDescent="0.25">
      <c r="A98" s="37" t="s">
        <v>356</v>
      </c>
      <c r="B98" s="38" t="s">
        <v>305</v>
      </c>
      <c r="C98" s="38" t="s">
        <v>357</v>
      </c>
      <c r="D98" s="38"/>
      <c r="E98" s="32">
        <f>E99</f>
        <v>0</v>
      </c>
      <c r="F98" s="18"/>
      <c r="G98" s="27">
        <f>G99</f>
        <v>0</v>
      </c>
      <c r="H98" s="19"/>
      <c r="I98" s="20"/>
    </row>
    <row r="99" spans="1:9" s="21" customFormat="1" ht="30" hidden="1" outlineLevel="7" x14ac:dyDescent="0.25">
      <c r="A99" s="37" t="s">
        <v>17</v>
      </c>
      <c r="B99" s="38" t="s">
        <v>305</v>
      </c>
      <c r="C99" s="38" t="s">
        <v>357</v>
      </c>
      <c r="D99" s="38" t="s">
        <v>18</v>
      </c>
      <c r="E99" s="32">
        <f>E100</f>
        <v>0</v>
      </c>
      <c r="F99" s="18"/>
      <c r="G99" s="27">
        <f>G100</f>
        <v>0</v>
      </c>
      <c r="H99" s="19"/>
      <c r="I99" s="20"/>
    </row>
    <row r="100" spans="1:9" s="21" customFormat="1" ht="30" hidden="1" outlineLevel="7" x14ac:dyDescent="0.25">
      <c r="A100" s="37" t="s">
        <v>19</v>
      </c>
      <c r="B100" s="38" t="s">
        <v>305</v>
      </c>
      <c r="C100" s="38" t="s">
        <v>357</v>
      </c>
      <c r="D100" s="38" t="s">
        <v>20</v>
      </c>
      <c r="E100" s="32"/>
      <c r="F100" s="18"/>
      <c r="G100" s="27"/>
      <c r="H100" s="19"/>
      <c r="I100" s="20"/>
    </row>
    <row r="101" spans="1:9" s="21" customFormat="1" ht="45" hidden="1" outlineLevel="7" x14ac:dyDescent="0.25">
      <c r="A101" s="37" t="s">
        <v>408</v>
      </c>
      <c r="B101" s="38" t="s">
        <v>305</v>
      </c>
      <c r="C101" s="38" t="s">
        <v>358</v>
      </c>
      <c r="D101" s="38"/>
      <c r="E101" s="32">
        <f>E102</f>
        <v>0</v>
      </c>
      <c r="F101" s="18"/>
      <c r="G101" s="27">
        <f>G102</f>
        <v>0</v>
      </c>
      <c r="H101" s="19"/>
      <c r="I101" s="20"/>
    </row>
    <row r="102" spans="1:9" s="21" customFormat="1" ht="30" hidden="1" outlineLevel="7" x14ac:dyDescent="0.25">
      <c r="A102" s="37" t="s">
        <v>17</v>
      </c>
      <c r="B102" s="38" t="s">
        <v>305</v>
      </c>
      <c r="C102" s="38" t="s">
        <v>358</v>
      </c>
      <c r="D102" s="38" t="s">
        <v>18</v>
      </c>
      <c r="E102" s="32">
        <f>E103</f>
        <v>0</v>
      </c>
      <c r="F102" s="18"/>
      <c r="G102" s="27">
        <f>G103</f>
        <v>0</v>
      </c>
      <c r="H102" s="19"/>
      <c r="I102" s="20"/>
    </row>
    <row r="103" spans="1:9" s="21" customFormat="1" ht="30" hidden="1" outlineLevel="7" x14ac:dyDescent="0.25">
      <c r="A103" s="37" t="s">
        <v>19</v>
      </c>
      <c r="B103" s="38" t="s">
        <v>305</v>
      </c>
      <c r="C103" s="38" t="s">
        <v>358</v>
      </c>
      <c r="D103" s="38" t="s">
        <v>20</v>
      </c>
      <c r="E103" s="32"/>
      <c r="F103" s="18"/>
      <c r="G103" s="27"/>
      <c r="H103" s="19"/>
      <c r="I103" s="20"/>
    </row>
    <row r="104" spans="1:9" s="21" customFormat="1" outlineLevel="7" x14ac:dyDescent="0.25">
      <c r="A104" s="37" t="s">
        <v>359</v>
      </c>
      <c r="B104" s="38" t="s">
        <v>305</v>
      </c>
      <c r="C104" s="38" t="s">
        <v>360</v>
      </c>
      <c r="D104" s="38"/>
      <c r="E104" s="32">
        <f>E105</f>
        <v>0</v>
      </c>
      <c r="F104" s="18"/>
      <c r="G104" s="27">
        <f>G105</f>
        <v>25000</v>
      </c>
      <c r="H104" s="19"/>
      <c r="I104" s="20"/>
    </row>
    <row r="105" spans="1:9" s="21" customFormat="1" ht="30" outlineLevel="7" x14ac:dyDescent="0.25">
      <c r="A105" s="37" t="s">
        <v>17</v>
      </c>
      <c r="B105" s="38" t="s">
        <v>305</v>
      </c>
      <c r="C105" s="38" t="s">
        <v>360</v>
      </c>
      <c r="D105" s="38" t="s">
        <v>18</v>
      </c>
      <c r="E105" s="32">
        <f>E106</f>
        <v>0</v>
      </c>
      <c r="F105" s="18"/>
      <c r="G105" s="27">
        <f>G106</f>
        <v>25000</v>
      </c>
      <c r="H105" s="19"/>
      <c r="I105" s="20"/>
    </row>
    <row r="106" spans="1:9" s="21" customFormat="1" ht="30" outlineLevel="7" x14ac:dyDescent="0.25">
      <c r="A106" s="37" t="s">
        <v>19</v>
      </c>
      <c r="B106" s="38" t="s">
        <v>305</v>
      </c>
      <c r="C106" s="38" t="s">
        <v>360</v>
      </c>
      <c r="D106" s="38" t="s">
        <v>20</v>
      </c>
      <c r="E106" s="32"/>
      <c r="F106" s="18"/>
      <c r="G106" s="27">
        <v>25000</v>
      </c>
      <c r="H106" s="19"/>
      <c r="I106" s="20"/>
    </row>
    <row r="107" spans="1:9" s="21" customFormat="1" ht="30" hidden="1" outlineLevel="7" x14ac:dyDescent="0.25">
      <c r="A107" s="37" t="s">
        <v>409</v>
      </c>
      <c r="B107" s="38" t="s">
        <v>305</v>
      </c>
      <c r="C107" s="38" t="s">
        <v>109</v>
      </c>
      <c r="D107" s="38"/>
      <c r="E107" s="32">
        <f>E108+E111</f>
        <v>0</v>
      </c>
      <c r="F107" s="18"/>
      <c r="G107" s="27">
        <f>G108+G111</f>
        <v>0</v>
      </c>
      <c r="H107" s="19"/>
      <c r="I107" s="20"/>
    </row>
    <row r="108" spans="1:9" s="21" customFormat="1" ht="30" hidden="1" outlineLevel="7" x14ac:dyDescent="0.25">
      <c r="A108" s="37" t="s">
        <v>361</v>
      </c>
      <c r="B108" s="38" t="s">
        <v>305</v>
      </c>
      <c r="C108" s="38" t="s">
        <v>110</v>
      </c>
      <c r="D108" s="38"/>
      <c r="E108" s="32">
        <f>E109</f>
        <v>0</v>
      </c>
      <c r="F108" s="18"/>
      <c r="G108" s="27">
        <f>G109</f>
        <v>0</v>
      </c>
      <c r="H108" s="19"/>
      <c r="I108" s="20"/>
    </row>
    <row r="109" spans="1:9" s="21" customFormat="1" ht="30" hidden="1" outlineLevel="7" x14ac:dyDescent="0.25">
      <c r="A109" s="37" t="s">
        <v>17</v>
      </c>
      <c r="B109" s="38" t="s">
        <v>305</v>
      </c>
      <c r="C109" s="38" t="s">
        <v>110</v>
      </c>
      <c r="D109" s="38" t="s">
        <v>18</v>
      </c>
      <c r="E109" s="32">
        <f>E110</f>
        <v>0</v>
      </c>
      <c r="F109" s="18"/>
      <c r="G109" s="27">
        <f>G110</f>
        <v>0</v>
      </c>
      <c r="H109" s="19"/>
      <c r="I109" s="20"/>
    </row>
    <row r="110" spans="1:9" s="21" customFormat="1" ht="30" hidden="1" outlineLevel="7" x14ac:dyDescent="0.25">
      <c r="A110" s="37" t="s">
        <v>19</v>
      </c>
      <c r="B110" s="38" t="s">
        <v>305</v>
      </c>
      <c r="C110" s="38" t="s">
        <v>110</v>
      </c>
      <c r="D110" s="38" t="s">
        <v>20</v>
      </c>
      <c r="E110" s="32"/>
      <c r="F110" s="18"/>
      <c r="G110" s="27"/>
      <c r="H110" s="19"/>
      <c r="I110" s="20"/>
    </row>
    <row r="111" spans="1:9" s="21" customFormat="1" ht="45" hidden="1" outlineLevel="7" x14ac:dyDescent="0.25">
      <c r="A111" s="37" t="s">
        <v>362</v>
      </c>
      <c r="B111" s="38" t="s">
        <v>305</v>
      </c>
      <c r="C111" s="38" t="s">
        <v>363</v>
      </c>
      <c r="D111" s="38"/>
      <c r="E111" s="32">
        <f>E112</f>
        <v>0</v>
      </c>
      <c r="F111" s="18"/>
      <c r="G111" s="27">
        <f>G112</f>
        <v>0</v>
      </c>
      <c r="H111" s="19"/>
      <c r="I111" s="20"/>
    </row>
    <row r="112" spans="1:9" s="21" customFormat="1" ht="30" hidden="1" outlineLevel="7" x14ac:dyDescent="0.25">
      <c r="A112" s="37" t="s">
        <v>17</v>
      </c>
      <c r="B112" s="38" t="s">
        <v>305</v>
      </c>
      <c r="C112" s="38" t="s">
        <v>363</v>
      </c>
      <c r="D112" s="38" t="s">
        <v>18</v>
      </c>
      <c r="E112" s="32">
        <f>E113</f>
        <v>0</v>
      </c>
      <c r="F112" s="18"/>
      <c r="G112" s="27">
        <f>G113</f>
        <v>0</v>
      </c>
      <c r="H112" s="19"/>
      <c r="I112" s="20"/>
    </row>
    <row r="113" spans="1:9" s="21" customFormat="1" ht="30" hidden="1" outlineLevel="7" x14ac:dyDescent="0.25">
      <c r="A113" s="37" t="s">
        <v>19</v>
      </c>
      <c r="B113" s="38" t="s">
        <v>305</v>
      </c>
      <c r="C113" s="38" t="s">
        <v>363</v>
      </c>
      <c r="D113" s="38" t="s">
        <v>20</v>
      </c>
      <c r="E113" s="32"/>
      <c r="F113" s="18"/>
      <c r="G113" s="27"/>
      <c r="H113" s="19"/>
      <c r="I113" s="20"/>
    </row>
    <row r="114" spans="1:9" s="21" customFormat="1" ht="30" outlineLevel="7" x14ac:dyDescent="0.25">
      <c r="A114" s="37" t="s">
        <v>364</v>
      </c>
      <c r="B114" s="38" t="s">
        <v>305</v>
      </c>
      <c r="C114" s="38" t="s">
        <v>365</v>
      </c>
      <c r="D114" s="38"/>
      <c r="E114" s="32">
        <f>E115+E118+E121</f>
        <v>0</v>
      </c>
      <c r="F114" s="18"/>
      <c r="G114" s="27">
        <f>G115+G118+G121</f>
        <v>490000</v>
      </c>
      <c r="H114" s="19"/>
      <c r="I114" s="20"/>
    </row>
    <row r="115" spans="1:9" s="21" customFormat="1" hidden="1" outlineLevel="7" x14ac:dyDescent="0.25">
      <c r="A115" s="37" t="s">
        <v>366</v>
      </c>
      <c r="B115" s="38" t="s">
        <v>305</v>
      </c>
      <c r="C115" s="38" t="s">
        <v>367</v>
      </c>
      <c r="D115" s="38"/>
      <c r="E115" s="32">
        <f>E116</f>
        <v>0</v>
      </c>
      <c r="F115" s="18"/>
      <c r="G115" s="27">
        <f>G116</f>
        <v>0</v>
      </c>
      <c r="H115" s="19"/>
      <c r="I115" s="20"/>
    </row>
    <row r="116" spans="1:9" s="21" customFormat="1" ht="30" hidden="1" outlineLevel="7" x14ac:dyDescent="0.25">
      <c r="A116" s="37" t="s">
        <v>17</v>
      </c>
      <c r="B116" s="38" t="s">
        <v>305</v>
      </c>
      <c r="C116" s="38" t="s">
        <v>367</v>
      </c>
      <c r="D116" s="38" t="s">
        <v>18</v>
      </c>
      <c r="E116" s="32">
        <f>E117</f>
        <v>0</v>
      </c>
      <c r="F116" s="18"/>
      <c r="G116" s="27">
        <f>G117</f>
        <v>0</v>
      </c>
      <c r="H116" s="19"/>
      <c r="I116" s="20"/>
    </row>
    <row r="117" spans="1:9" s="21" customFormat="1" ht="30" hidden="1" outlineLevel="7" x14ac:dyDescent="0.25">
      <c r="A117" s="37" t="s">
        <v>19</v>
      </c>
      <c r="B117" s="38" t="s">
        <v>305</v>
      </c>
      <c r="C117" s="38" t="s">
        <v>367</v>
      </c>
      <c r="D117" s="38" t="s">
        <v>20</v>
      </c>
      <c r="E117" s="32"/>
      <c r="F117" s="18"/>
      <c r="G117" s="27"/>
      <c r="H117" s="19"/>
      <c r="I117" s="20"/>
    </row>
    <row r="118" spans="1:9" s="21" customFormat="1" ht="30" outlineLevel="7" x14ac:dyDescent="0.25">
      <c r="A118" s="37" t="s">
        <v>368</v>
      </c>
      <c r="B118" s="38" t="s">
        <v>305</v>
      </c>
      <c r="C118" s="38" t="s">
        <v>369</v>
      </c>
      <c r="D118" s="38"/>
      <c r="E118" s="32">
        <f>E119</f>
        <v>0</v>
      </c>
      <c r="F118" s="18"/>
      <c r="G118" s="27">
        <f>G119</f>
        <v>490000</v>
      </c>
      <c r="H118" s="19"/>
      <c r="I118" s="20"/>
    </row>
    <row r="119" spans="1:9" s="21" customFormat="1" ht="30" outlineLevel="7" x14ac:dyDescent="0.25">
      <c r="A119" s="37" t="s">
        <v>17</v>
      </c>
      <c r="B119" s="38" t="s">
        <v>305</v>
      </c>
      <c r="C119" s="38" t="s">
        <v>369</v>
      </c>
      <c r="D119" s="38" t="s">
        <v>18</v>
      </c>
      <c r="E119" s="32">
        <f>E120</f>
        <v>0</v>
      </c>
      <c r="F119" s="18"/>
      <c r="G119" s="27">
        <f>G120</f>
        <v>490000</v>
      </c>
      <c r="H119" s="19"/>
      <c r="I119" s="20"/>
    </row>
    <row r="120" spans="1:9" s="21" customFormat="1" ht="30" outlineLevel="7" x14ac:dyDescent="0.25">
      <c r="A120" s="37" t="s">
        <v>19</v>
      </c>
      <c r="B120" s="38" t="s">
        <v>305</v>
      </c>
      <c r="C120" s="38" t="s">
        <v>369</v>
      </c>
      <c r="D120" s="38" t="s">
        <v>18</v>
      </c>
      <c r="E120" s="32"/>
      <c r="F120" s="18"/>
      <c r="G120" s="27">
        <v>490000</v>
      </c>
      <c r="H120" s="19"/>
      <c r="I120" s="20"/>
    </row>
    <row r="121" spans="1:9" s="21" customFormat="1" ht="30" hidden="1" outlineLevel="7" x14ac:dyDescent="0.25">
      <c r="A121" s="37" t="s">
        <v>410</v>
      </c>
      <c r="B121" s="38" t="s">
        <v>305</v>
      </c>
      <c r="C121" s="38" t="s">
        <v>370</v>
      </c>
      <c r="D121" s="38"/>
      <c r="E121" s="32">
        <f>E122</f>
        <v>0</v>
      </c>
      <c r="F121" s="18"/>
      <c r="G121" s="27">
        <f>G122</f>
        <v>0</v>
      </c>
      <c r="H121" s="19"/>
      <c r="I121" s="20"/>
    </row>
    <row r="122" spans="1:9" s="21" customFormat="1" ht="30" hidden="1" outlineLevel="7" x14ac:dyDescent="0.25">
      <c r="A122" s="37" t="s">
        <v>17</v>
      </c>
      <c r="B122" s="38" t="s">
        <v>305</v>
      </c>
      <c r="C122" s="38" t="s">
        <v>370</v>
      </c>
      <c r="D122" s="38" t="s">
        <v>18</v>
      </c>
      <c r="E122" s="32">
        <f>E123</f>
        <v>0</v>
      </c>
      <c r="F122" s="18"/>
      <c r="G122" s="27">
        <f>G123</f>
        <v>0</v>
      </c>
      <c r="H122" s="19"/>
      <c r="I122" s="20"/>
    </row>
    <row r="123" spans="1:9" s="21" customFormat="1" ht="30" hidden="1" outlineLevel="7" x14ac:dyDescent="0.25">
      <c r="A123" s="37" t="s">
        <v>19</v>
      </c>
      <c r="B123" s="38" t="s">
        <v>305</v>
      </c>
      <c r="C123" s="38" t="s">
        <v>370</v>
      </c>
      <c r="D123" s="38" t="s">
        <v>18</v>
      </c>
      <c r="E123" s="32"/>
      <c r="F123" s="18"/>
      <c r="G123" s="27"/>
      <c r="H123" s="19"/>
      <c r="I123" s="20"/>
    </row>
    <row r="124" spans="1:9" s="21" customFormat="1" ht="45" outlineLevel="7" x14ac:dyDescent="0.25">
      <c r="A124" s="37" t="s">
        <v>371</v>
      </c>
      <c r="B124" s="38" t="s">
        <v>305</v>
      </c>
      <c r="C124" s="38" t="s">
        <v>111</v>
      </c>
      <c r="D124" s="38"/>
      <c r="E124" s="32">
        <f>E125+E128+E131</f>
        <v>0</v>
      </c>
      <c r="F124" s="18"/>
      <c r="G124" s="27">
        <f>G125+G128+G131</f>
        <v>300000</v>
      </c>
      <c r="H124" s="19"/>
      <c r="I124" s="20"/>
    </row>
    <row r="125" spans="1:9" s="21" customFormat="1" outlineLevel="7" x14ac:dyDescent="0.25">
      <c r="A125" s="37" t="s">
        <v>372</v>
      </c>
      <c r="B125" s="38" t="s">
        <v>305</v>
      </c>
      <c r="C125" s="38" t="s">
        <v>112</v>
      </c>
      <c r="D125" s="38"/>
      <c r="E125" s="32">
        <f>E126</f>
        <v>0</v>
      </c>
      <c r="F125" s="18"/>
      <c r="G125" s="27">
        <f>G126</f>
        <v>300000</v>
      </c>
      <c r="H125" s="19"/>
      <c r="I125" s="20"/>
    </row>
    <row r="126" spans="1:9" s="21" customFormat="1" ht="30" outlineLevel="7" x14ac:dyDescent="0.25">
      <c r="A126" s="37" t="s">
        <v>17</v>
      </c>
      <c r="B126" s="38" t="s">
        <v>305</v>
      </c>
      <c r="C126" s="38" t="s">
        <v>112</v>
      </c>
      <c r="D126" s="38" t="s">
        <v>18</v>
      </c>
      <c r="E126" s="32">
        <f>E127</f>
        <v>0</v>
      </c>
      <c r="F126" s="18"/>
      <c r="G126" s="27">
        <f>G127</f>
        <v>300000</v>
      </c>
      <c r="H126" s="19"/>
      <c r="I126" s="20"/>
    </row>
    <row r="127" spans="1:9" s="21" customFormat="1" ht="30" outlineLevel="7" x14ac:dyDescent="0.25">
      <c r="A127" s="37" t="s">
        <v>19</v>
      </c>
      <c r="B127" s="38" t="s">
        <v>305</v>
      </c>
      <c r="C127" s="38" t="s">
        <v>112</v>
      </c>
      <c r="D127" s="38" t="s">
        <v>20</v>
      </c>
      <c r="E127" s="32"/>
      <c r="F127" s="18"/>
      <c r="G127" s="27">
        <v>300000</v>
      </c>
      <c r="H127" s="19"/>
      <c r="I127" s="20"/>
    </row>
    <row r="128" spans="1:9" s="21" customFormat="1" ht="30" hidden="1" outlineLevel="7" x14ac:dyDescent="0.25">
      <c r="A128" s="30" t="s">
        <v>411</v>
      </c>
      <c r="B128" s="31" t="s">
        <v>305</v>
      </c>
      <c r="C128" s="31" t="s">
        <v>373</v>
      </c>
      <c r="D128" s="31"/>
      <c r="E128" s="32">
        <f>E129</f>
        <v>0</v>
      </c>
      <c r="F128" s="18"/>
      <c r="G128" s="27">
        <f>G129</f>
        <v>0</v>
      </c>
      <c r="H128" s="19"/>
      <c r="I128" s="20"/>
    </row>
    <row r="129" spans="1:9" s="21" customFormat="1" ht="30" hidden="1" outlineLevel="7" x14ac:dyDescent="0.25">
      <c r="A129" s="30" t="s">
        <v>17</v>
      </c>
      <c r="B129" s="31" t="s">
        <v>305</v>
      </c>
      <c r="C129" s="31" t="s">
        <v>373</v>
      </c>
      <c r="D129" s="31" t="s">
        <v>18</v>
      </c>
      <c r="E129" s="32">
        <f>E130</f>
        <v>0</v>
      </c>
      <c r="F129" s="18"/>
      <c r="G129" s="27">
        <f>G130</f>
        <v>0</v>
      </c>
      <c r="H129" s="19"/>
      <c r="I129" s="20"/>
    </row>
    <row r="130" spans="1:9" s="21" customFormat="1" ht="30" hidden="1" outlineLevel="7" x14ac:dyDescent="0.25">
      <c r="A130" s="30" t="s">
        <v>19</v>
      </c>
      <c r="B130" s="31" t="s">
        <v>305</v>
      </c>
      <c r="C130" s="31" t="s">
        <v>373</v>
      </c>
      <c r="D130" s="31" t="s">
        <v>20</v>
      </c>
      <c r="E130" s="32"/>
      <c r="F130" s="18"/>
      <c r="G130" s="27"/>
      <c r="H130" s="19"/>
      <c r="I130" s="20"/>
    </row>
    <row r="131" spans="1:9" s="21" customFormat="1" hidden="1" outlineLevel="7" x14ac:dyDescent="0.25">
      <c r="A131" s="30" t="s">
        <v>374</v>
      </c>
      <c r="B131" s="31" t="s">
        <v>305</v>
      </c>
      <c r="C131" s="31" t="s">
        <v>375</v>
      </c>
      <c r="D131" s="31"/>
      <c r="E131" s="32">
        <f>E132</f>
        <v>0</v>
      </c>
      <c r="F131" s="18"/>
      <c r="G131" s="27">
        <f>G132</f>
        <v>0</v>
      </c>
      <c r="H131" s="19"/>
      <c r="I131" s="20"/>
    </row>
    <row r="132" spans="1:9" s="21" customFormat="1" ht="30" hidden="1" outlineLevel="7" x14ac:dyDescent="0.25">
      <c r="A132" s="30" t="s">
        <v>17</v>
      </c>
      <c r="B132" s="31" t="s">
        <v>305</v>
      </c>
      <c r="C132" s="31" t="s">
        <v>375</v>
      </c>
      <c r="D132" s="31" t="s">
        <v>18</v>
      </c>
      <c r="E132" s="32">
        <f>E133</f>
        <v>0</v>
      </c>
      <c r="F132" s="18"/>
      <c r="G132" s="27">
        <f>G133</f>
        <v>0</v>
      </c>
      <c r="H132" s="19"/>
      <c r="I132" s="20"/>
    </row>
    <row r="133" spans="1:9" s="21" customFormat="1" ht="30" hidden="1" outlineLevel="7" x14ac:dyDescent="0.25">
      <c r="A133" s="30" t="s">
        <v>19</v>
      </c>
      <c r="B133" s="31" t="s">
        <v>305</v>
      </c>
      <c r="C133" s="31" t="s">
        <v>375</v>
      </c>
      <c r="D133" s="31" t="s">
        <v>20</v>
      </c>
      <c r="E133" s="32"/>
      <c r="F133" s="18"/>
      <c r="G133" s="27"/>
      <c r="H133" s="19"/>
      <c r="I133" s="20"/>
    </row>
    <row r="134" spans="1:9" s="21" customFormat="1" hidden="1" outlineLevel="7" x14ac:dyDescent="0.25">
      <c r="A134" s="30" t="s">
        <v>376</v>
      </c>
      <c r="B134" s="31" t="s">
        <v>305</v>
      </c>
      <c r="C134" s="31" t="s">
        <v>377</v>
      </c>
      <c r="D134" s="31"/>
      <c r="E134" s="32">
        <f>E135</f>
        <v>0</v>
      </c>
      <c r="F134" s="18"/>
      <c r="G134" s="27">
        <f>G135</f>
        <v>0</v>
      </c>
      <c r="H134" s="19"/>
      <c r="I134" s="20"/>
    </row>
    <row r="135" spans="1:9" s="21" customFormat="1" ht="30" hidden="1" outlineLevel="7" x14ac:dyDescent="0.25">
      <c r="A135" s="30" t="s">
        <v>412</v>
      </c>
      <c r="B135" s="31" t="s">
        <v>305</v>
      </c>
      <c r="C135" s="31" t="s">
        <v>378</v>
      </c>
      <c r="D135" s="31"/>
      <c r="E135" s="32">
        <f>E136</f>
        <v>0</v>
      </c>
      <c r="F135" s="18"/>
      <c r="G135" s="27">
        <f>G136</f>
        <v>0</v>
      </c>
      <c r="H135" s="19"/>
      <c r="I135" s="20"/>
    </row>
    <row r="136" spans="1:9" s="21" customFormat="1" ht="30" hidden="1" outlineLevel="7" x14ac:dyDescent="0.25">
      <c r="A136" s="30" t="s">
        <v>17</v>
      </c>
      <c r="B136" s="31" t="s">
        <v>305</v>
      </c>
      <c r="C136" s="31" t="s">
        <v>378</v>
      </c>
      <c r="D136" s="31" t="s">
        <v>18</v>
      </c>
      <c r="E136" s="32">
        <f>E137</f>
        <v>0</v>
      </c>
      <c r="F136" s="18"/>
      <c r="G136" s="27">
        <f>G137</f>
        <v>0</v>
      </c>
      <c r="H136" s="19"/>
      <c r="I136" s="20"/>
    </row>
    <row r="137" spans="1:9" s="21" customFormat="1" ht="30" hidden="1" outlineLevel="7" x14ac:dyDescent="0.25">
      <c r="A137" s="30" t="s">
        <v>19</v>
      </c>
      <c r="B137" s="31" t="s">
        <v>305</v>
      </c>
      <c r="C137" s="31" t="s">
        <v>378</v>
      </c>
      <c r="D137" s="31" t="s">
        <v>20</v>
      </c>
      <c r="E137" s="32"/>
      <c r="F137" s="18"/>
      <c r="G137" s="27"/>
      <c r="H137" s="19"/>
      <c r="I137" s="20"/>
    </row>
    <row r="138" spans="1:9" s="21" customFormat="1" hidden="1" outlineLevel="7" x14ac:dyDescent="0.25">
      <c r="A138" s="30" t="s">
        <v>379</v>
      </c>
      <c r="B138" s="31" t="s">
        <v>305</v>
      </c>
      <c r="C138" s="31" t="s">
        <v>380</v>
      </c>
      <c r="D138" s="31"/>
      <c r="E138" s="32">
        <f>E139</f>
        <v>0</v>
      </c>
      <c r="F138" s="18"/>
      <c r="G138" s="27">
        <f>G139</f>
        <v>0</v>
      </c>
      <c r="H138" s="19"/>
      <c r="I138" s="20"/>
    </row>
    <row r="139" spans="1:9" s="21" customFormat="1" hidden="1" outlineLevel="7" x14ac:dyDescent="0.25">
      <c r="A139" s="30" t="s">
        <v>381</v>
      </c>
      <c r="B139" s="31" t="s">
        <v>305</v>
      </c>
      <c r="C139" s="31" t="s">
        <v>382</v>
      </c>
      <c r="D139" s="31"/>
      <c r="E139" s="32">
        <f>E140</f>
        <v>0</v>
      </c>
      <c r="F139" s="18"/>
      <c r="G139" s="27">
        <f>G140</f>
        <v>0</v>
      </c>
      <c r="H139" s="19"/>
      <c r="I139" s="20"/>
    </row>
    <row r="140" spans="1:9" s="21" customFormat="1" ht="30" hidden="1" outlineLevel="7" x14ac:dyDescent="0.25">
      <c r="A140" s="30" t="s">
        <v>17</v>
      </c>
      <c r="B140" s="31" t="s">
        <v>305</v>
      </c>
      <c r="C140" s="31" t="s">
        <v>382</v>
      </c>
      <c r="D140" s="31" t="s">
        <v>18</v>
      </c>
      <c r="E140" s="32">
        <f>E141</f>
        <v>0</v>
      </c>
      <c r="F140" s="18"/>
      <c r="G140" s="27">
        <f>G141</f>
        <v>0</v>
      </c>
      <c r="H140" s="19"/>
      <c r="I140" s="20"/>
    </row>
    <row r="141" spans="1:9" s="21" customFormat="1" ht="30" hidden="1" outlineLevel="7" x14ac:dyDescent="0.25">
      <c r="A141" s="30" t="s">
        <v>19</v>
      </c>
      <c r="B141" s="31" t="s">
        <v>305</v>
      </c>
      <c r="C141" s="31" t="s">
        <v>382</v>
      </c>
      <c r="D141" s="31" t="s">
        <v>20</v>
      </c>
      <c r="E141" s="32"/>
      <c r="F141" s="18"/>
      <c r="G141" s="27"/>
      <c r="H141" s="19"/>
      <c r="I141" s="20"/>
    </row>
    <row r="142" spans="1:9" s="21" customFormat="1" hidden="1" outlineLevel="7" x14ac:dyDescent="0.25">
      <c r="A142" s="30" t="s">
        <v>383</v>
      </c>
      <c r="B142" s="31" t="s">
        <v>305</v>
      </c>
      <c r="C142" s="31" t="s">
        <v>384</v>
      </c>
      <c r="D142" s="31"/>
      <c r="E142" s="32">
        <f>E143</f>
        <v>0</v>
      </c>
      <c r="F142" s="18"/>
      <c r="G142" s="27">
        <f>G143</f>
        <v>0</v>
      </c>
      <c r="H142" s="19"/>
      <c r="I142" s="20"/>
    </row>
    <row r="143" spans="1:9" s="21" customFormat="1" hidden="1" outlineLevel="7" x14ac:dyDescent="0.25">
      <c r="A143" s="30" t="s">
        <v>385</v>
      </c>
      <c r="B143" s="31" t="s">
        <v>305</v>
      </c>
      <c r="C143" s="31" t="s">
        <v>386</v>
      </c>
      <c r="D143" s="31"/>
      <c r="E143" s="32">
        <f>E144</f>
        <v>0</v>
      </c>
      <c r="F143" s="18"/>
      <c r="G143" s="27">
        <f>G144</f>
        <v>0</v>
      </c>
      <c r="H143" s="19"/>
      <c r="I143" s="20"/>
    </row>
    <row r="144" spans="1:9" s="21" customFormat="1" ht="30" hidden="1" outlineLevel="7" x14ac:dyDescent="0.25">
      <c r="A144" s="30" t="s">
        <v>17</v>
      </c>
      <c r="B144" s="31" t="s">
        <v>305</v>
      </c>
      <c r="C144" s="31" t="s">
        <v>386</v>
      </c>
      <c r="D144" s="31" t="s">
        <v>18</v>
      </c>
      <c r="E144" s="32">
        <f>E145</f>
        <v>0</v>
      </c>
      <c r="F144" s="18"/>
      <c r="G144" s="27">
        <f>G145</f>
        <v>0</v>
      </c>
      <c r="H144" s="19"/>
      <c r="I144" s="20"/>
    </row>
    <row r="145" spans="1:9" s="21" customFormat="1" ht="30" hidden="1" outlineLevel="7" x14ac:dyDescent="0.25">
      <c r="A145" s="30" t="s">
        <v>19</v>
      </c>
      <c r="B145" s="31" t="s">
        <v>305</v>
      </c>
      <c r="C145" s="31" t="s">
        <v>386</v>
      </c>
      <c r="D145" s="31" t="s">
        <v>20</v>
      </c>
      <c r="E145" s="32"/>
      <c r="F145" s="18"/>
      <c r="G145" s="27"/>
      <c r="H145" s="19"/>
      <c r="I145" s="20"/>
    </row>
    <row r="146" spans="1:9" s="21" customFormat="1" outlineLevel="1" collapsed="1" x14ac:dyDescent="0.25">
      <c r="A146" s="22" t="s">
        <v>113</v>
      </c>
      <c r="B146" s="23" t="s">
        <v>306</v>
      </c>
      <c r="C146" s="23"/>
      <c r="D146" s="23"/>
      <c r="E146" s="24" t="e">
        <f>E147+E157+E192</f>
        <v>#REF!</v>
      </c>
      <c r="F146" s="25" t="e">
        <f t="shared" si="1"/>
        <v>#REF!</v>
      </c>
      <c r="G146" s="24">
        <f>G147+G157+G192</f>
        <v>69476255.849999994</v>
      </c>
      <c r="H146" s="19"/>
      <c r="I146" s="20"/>
    </row>
    <row r="147" spans="1:9" s="21" customFormat="1" outlineLevel="2" x14ac:dyDescent="0.25">
      <c r="A147" s="22" t="s">
        <v>114</v>
      </c>
      <c r="B147" s="23" t="s">
        <v>307</v>
      </c>
      <c r="C147" s="23"/>
      <c r="D147" s="23"/>
      <c r="E147" s="24">
        <v>550000</v>
      </c>
      <c r="F147" s="25">
        <f t="shared" si="1"/>
        <v>15000</v>
      </c>
      <c r="G147" s="24">
        <f>G148</f>
        <v>565000</v>
      </c>
      <c r="H147" s="19"/>
      <c r="I147" s="20"/>
    </row>
    <row r="148" spans="1:9" s="21" customFormat="1" outlineLevel="3" x14ac:dyDescent="0.25">
      <c r="A148" s="26" t="s">
        <v>115</v>
      </c>
      <c r="B148" s="16" t="s">
        <v>307</v>
      </c>
      <c r="C148" s="16" t="s">
        <v>116</v>
      </c>
      <c r="D148" s="16"/>
      <c r="E148" s="27">
        <v>550000</v>
      </c>
      <c r="F148" s="18">
        <f t="shared" si="1"/>
        <v>15000</v>
      </c>
      <c r="G148" s="27">
        <f>G149</f>
        <v>565000</v>
      </c>
      <c r="H148" s="19"/>
      <c r="I148" s="20"/>
    </row>
    <row r="149" spans="1:9" s="21" customFormat="1" ht="30" outlineLevel="4" x14ac:dyDescent="0.25">
      <c r="A149" s="26" t="s">
        <v>117</v>
      </c>
      <c r="B149" s="16" t="s">
        <v>307</v>
      </c>
      <c r="C149" s="16" t="s">
        <v>118</v>
      </c>
      <c r="D149" s="16"/>
      <c r="E149" s="27">
        <v>550000</v>
      </c>
      <c r="F149" s="18">
        <f t="shared" si="1"/>
        <v>15000</v>
      </c>
      <c r="G149" s="27">
        <f>G150</f>
        <v>565000</v>
      </c>
      <c r="H149" s="19"/>
      <c r="I149" s="20"/>
    </row>
    <row r="150" spans="1:9" s="21" customFormat="1" ht="45" outlineLevel="5" x14ac:dyDescent="0.25">
      <c r="A150" s="26" t="s">
        <v>119</v>
      </c>
      <c r="B150" s="16" t="s">
        <v>307</v>
      </c>
      <c r="C150" s="16" t="s">
        <v>120</v>
      </c>
      <c r="D150" s="16"/>
      <c r="E150" s="27">
        <v>550000</v>
      </c>
      <c r="F150" s="18">
        <f t="shared" si="1"/>
        <v>15000</v>
      </c>
      <c r="G150" s="27">
        <f>G151+G154</f>
        <v>565000</v>
      </c>
      <c r="H150" s="19"/>
      <c r="I150" s="20"/>
    </row>
    <row r="151" spans="1:9" s="21" customFormat="1" ht="30" outlineLevel="6" x14ac:dyDescent="0.25">
      <c r="A151" s="26" t="s">
        <v>121</v>
      </c>
      <c r="B151" s="16" t="s">
        <v>307</v>
      </c>
      <c r="C151" s="16" t="s">
        <v>122</v>
      </c>
      <c r="D151" s="16"/>
      <c r="E151" s="27">
        <v>500000</v>
      </c>
      <c r="F151" s="18">
        <f t="shared" si="1"/>
        <v>50000</v>
      </c>
      <c r="G151" s="27">
        <f>G152</f>
        <v>550000</v>
      </c>
      <c r="H151" s="19"/>
      <c r="I151" s="20"/>
    </row>
    <row r="152" spans="1:9" s="21" customFormat="1" ht="30" outlineLevel="7" x14ac:dyDescent="0.25">
      <c r="A152" s="26" t="s">
        <v>17</v>
      </c>
      <c r="B152" s="16" t="s">
        <v>307</v>
      </c>
      <c r="C152" s="16" t="s">
        <v>122</v>
      </c>
      <c r="D152" s="16" t="s">
        <v>18</v>
      </c>
      <c r="E152" s="27">
        <v>500000</v>
      </c>
      <c r="F152" s="18">
        <f t="shared" si="1"/>
        <v>50000</v>
      </c>
      <c r="G152" s="27">
        <f>G153</f>
        <v>550000</v>
      </c>
      <c r="H152" s="19"/>
      <c r="I152" s="20"/>
    </row>
    <row r="153" spans="1:9" s="21" customFormat="1" ht="30" outlineLevel="7" x14ac:dyDescent="0.25">
      <c r="A153" s="26" t="s">
        <v>19</v>
      </c>
      <c r="B153" s="16" t="s">
        <v>307</v>
      </c>
      <c r="C153" s="16" t="s">
        <v>122</v>
      </c>
      <c r="D153" s="16" t="s">
        <v>20</v>
      </c>
      <c r="E153" s="27">
        <v>500000</v>
      </c>
      <c r="F153" s="18">
        <f t="shared" si="1"/>
        <v>50000</v>
      </c>
      <c r="G153" s="27">
        <v>550000</v>
      </c>
      <c r="H153" s="19"/>
      <c r="I153" s="20"/>
    </row>
    <row r="154" spans="1:9" s="21" customFormat="1" ht="30" outlineLevel="6" x14ac:dyDescent="0.25">
      <c r="A154" s="26" t="s">
        <v>123</v>
      </c>
      <c r="B154" s="16" t="s">
        <v>307</v>
      </c>
      <c r="C154" s="16" t="s">
        <v>124</v>
      </c>
      <c r="D154" s="16"/>
      <c r="E154" s="27">
        <v>50000</v>
      </c>
      <c r="F154" s="18">
        <f t="shared" si="1"/>
        <v>-35000</v>
      </c>
      <c r="G154" s="27">
        <f>G155</f>
        <v>15000</v>
      </c>
      <c r="H154" s="19"/>
      <c r="I154" s="20"/>
    </row>
    <row r="155" spans="1:9" s="21" customFormat="1" ht="30" outlineLevel="7" x14ac:dyDescent="0.25">
      <c r="A155" s="26" t="s">
        <v>17</v>
      </c>
      <c r="B155" s="16" t="s">
        <v>307</v>
      </c>
      <c r="C155" s="16" t="s">
        <v>124</v>
      </c>
      <c r="D155" s="16" t="s">
        <v>18</v>
      </c>
      <c r="E155" s="27">
        <v>50000</v>
      </c>
      <c r="F155" s="18">
        <f t="shared" si="1"/>
        <v>-35000</v>
      </c>
      <c r="G155" s="27">
        <f>G156</f>
        <v>15000</v>
      </c>
      <c r="H155" s="19"/>
      <c r="I155" s="20"/>
    </row>
    <row r="156" spans="1:9" s="21" customFormat="1" ht="30" outlineLevel="7" x14ac:dyDescent="0.25">
      <c r="A156" s="26" t="s">
        <v>19</v>
      </c>
      <c r="B156" s="16" t="s">
        <v>307</v>
      </c>
      <c r="C156" s="16" t="s">
        <v>124</v>
      </c>
      <c r="D156" s="16" t="s">
        <v>20</v>
      </c>
      <c r="E156" s="27">
        <v>50000</v>
      </c>
      <c r="F156" s="18">
        <f t="shared" si="1"/>
        <v>-35000</v>
      </c>
      <c r="G156" s="27">
        <v>15000</v>
      </c>
      <c r="H156" s="19"/>
      <c r="I156" s="20"/>
    </row>
    <row r="157" spans="1:9" s="21" customFormat="1" outlineLevel="2" x14ac:dyDescent="0.25">
      <c r="A157" s="22" t="s">
        <v>125</v>
      </c>
      <c r="B157" s="23" t="s">
        <v>308</v>
      </c>
      <c r="C157" s="23"/>
      <c r="D157" s="23"/>
      <c r="E157" s="24">
        <f>E158</f>
        <v>24329510</v>
      </c>
      <c r="F157" s="25">
        <f t="shared" si="1"/>
        <v>40356109.850000001</v>
      </c>
      <c r="G157" s="24">
        <f>G158</f>
        <v>64685619.850000001</v>
      </c>
      <c r="H157" s="19"/>
      <c r="I157" s="20"/>
    </row>
    <row r="158" spans="1:9" s="21" customFormat="1" ht="30" outlineLevel="3" x14ac:dyDescent="0.25">
      <c r="A158" s="26" t="s">
        <v>126</v>
      </c>
      <c r="B158" s="16" t="s">
        <v>308</v>
      </c>
      <c r="C158" s="16" t="s">
        <v>127</v>
      </c>
      <c r="D158" s="16"/>
      <c r="E158" s="27">
        <f>E159+E175</f>
        <v>24329510</v>
      </c>
      <c r="F158" s="18">
        <f t="shared" si="1"/>
        <v>40356109.850000001</v>
      </c>
      <c r="G158" s="27">
        <f>G159+G175</f>
        <v>64685619.850000001</v>
      </c>
      <c r="H158" s="19"/>
      <c r="I158" s="20"/>
    </row>
    <row r="159" spans="1:9" s="21" customFormat="1" ht="30" outlineLevel="4" x14ac:dyDescent="0.25">
      <c r="A159" s="26" t="s">
        <v>128</v>
      </c>
      <c r="B159" s="16" t="s">
        <v>308</v>
      </c>
      <c r="C159" s="16" t="s">
        <v>129</v>
      </c>
      <c r="D159" s="16"/>
      <c r="E159" s="27">
        <f>E160+E167+E171</f>
        <v>22049510</v>
      </c>
      <c r="F159" s="18">
        <f t="shared" si="1"/>
        <v>41536109.850000001</v>
      </c>
      <c r="G159" s="27">
        <f>G160+G167+G171</f>
        <v>63585619.850000001</v>
      </c>
      <c r="H159" s="19"/>
      <c r="I159" s="20"/>
    </row>
    <row r="160" spans="1:9" s="21" customFormat="1" ht="30" outlineLevel="5" x14ac:dyDescent="0.25">
      <c r="A160" s="26" t="s">
        <v>130</v>
      </c>
      <c r="B160" s="16" t="s">
        <v>308</v>
      </c>
      <c r="C160" s="16" t="s">
        <v>131</v>
      </c>
      <c r="D160" s="16"/>
      <c r="E160" s="27">
        <v>10199510</v>
      </c>
      <c r="F160" s="18">
        <f t="shared" si="1"/>
        <v>37386109.850000001</v>
      </c>
      <c r="G160" s="27">
        <f>G161+G164</f>
        <v>47585619.850000001</v>
      </c>
      <c r="H160" s="19"/>
      <c r="I160" s="20"/>
    </row>
    <row r="161" spans="1:9" s="21" customFormat="1" ht="30" outlineLevel="6" x14ac:dyDescent="0.25">
      <c r="A161" s="26" t="s">
        <v>132</v>
      </c>
      <c r="B161" s="16" t="s">
        <v>308</v>
      </c>
      <c r="C161" s="16" t="s">
        <v>133</v>
      </c>
      <c r="D161" s="16"/>
      <c r="E161" s="27">
        <v>10199510</v>
      </c>
      <c r="F161" s="18">
        <f t="shared" si="1"/>
        <v>2653153.2899999991</v>
      </c>
      <c r="G161" s="27">
        <f>G162</f>
        <v>12852663.289999999</v>
      </c>
      <c r="H161" s="19"/>
      <c r="I161" s="20"/>
    </row>
    <row r="162" spans="1:9" s="21" customFormat="1" ht="30" outlineLevel="7" x14ac:dyDescent="0.25">
      <c r="A162" s="26" t="s">
        <v>17</v>
      </c>
      <c r="B162" s="16" t="s">
        <v>308</v>
      </c>
      <c r="C162" s="16" t="s">
        <v>133</v>
      </c>
      <c r="D162" s="16" t="s">
        <v>18</v>
      </c>
      <c r="E162" s="27">
        <v>10199510</v>
      </c>
      <c r="F162" s="18">
        <f t="shared" si="1"/>
        <v>2653153.2899999991</v>
      </c>
      <c r="G162" s="27">
        <f>G163</f>
        <v>12852663.289999999</v>
      </c>
      <c r="H162" s="19"/>
      <c r="I162" s="20"/>
    </row>
    <row r="163" spans="1:9" s="21" customFormat="1" ht="30" outlineLevel="7" x14ac:dyDescent="0.25">
      <c r="A163" s="26" t="s">
        <v>19</v>
      </c>
      <c r="B163" s="16" t="s">
        <v>308</v>
      </c>
      <c r="C163" s="16" t="s">
        <v>133</v>
      </c>
      <c r="D163" s="16" t="s">
        <v>20</v>
      </c>
      <c r="E163" s="27">
        <v>10199510</v>
      </c>
      <c r="F163" s="18">
        <f t="shared" ref="F163:F232" si="3">G163-E163</f>
        <v>2653153.2899999991</v>
      </c>
      <c r="G163" s="27">
        <v>12852663.289999999</v>
      </c>
      <c r="H163" s="19"/>
      <c r="I163" s="20"/>
    </row>
    <row r="164" spans="1:9" s="21" customFormat="1" ht="17.25" customHeight="1" outlineLevel="7" x14ac:dyDescent="0.25">
      <c r="A164" s="26" t="s">
        <v>317</v>
      </c>
      <c r="B164" s="16" t="s">
        <v>308</v>
      </c>
      <c r="C164" s="16" t="s">
        <v>318</v>
      </c>
      <c r="D164" s="16"/>
      <c r="E164" s="27">
        <v>0</v>
      </c>
      <c r="F164" s="18">
        <f t="shared" si="3"/>
        <v>34732956.560000002</v>
      </c>
      <c r="G164" s="27">
        <f>G165</f>
        <v>34732956.560000002</v>
      </c>
      <c r="H164" s="19"/>
      <c r="I164" s="20"/>
    </row>
    <row r="165" spans="1:9" s="21" customFormat="1" ht="30" outlineLevel="7" x14ac:dyDescent="0.25">
      <c r="A165" s="26" t="s">
        <v>17</v>
      </c>
      <c r="B165" s="16" t="s">
        <v>308</v>
      </c>
      <c r="C165" s="16" t="s">
        <v>318</v>
      </c>
      <c r="D165" s="16" t="s">
        <v>18</v>
      </c>
      <c r="E165" s="27">
        <v>0</v>
      </c>
      <c r="F165" s="18">
        <f t="shared" si="3"/>
        <v>34732956.560000002</v>
      </c>
      <c r="G165" s="27">
        <f>G166</f>
        <v>34732956.560000002</v>
      </c>
      <c r="H165" s="19"/>
      <c r="I165" s="20"/>
    </row>
    <row r="166" spans="1:9" s="21" customFormat="1" ht="30" outlineLevel="7" x14ac:dyDescent="0.25">
      <c r="A166" s="26" t="s">
        <v>19</v>
      </c>
      <c r="B166" s="16" t="s">
        <v>308</v>
      </c>
      <c r="C166" s="16" t="s">
        <v>318</v>
      </c>
      <c r="D166" s="16" t="s">
        <v>20</v>
      </c>
      <c r="E166" s="27">
        <v>0</v>
      </c>
      <c r="F166" s="18">
        <f t="shared" si="3"/>
        <v>34732956.560000002</v>
      </c>
      <c r="G166" s="27">
        <v>34732956.560000002</v>
      </c>
      <c r="H166" s="19"/>
      <c r="I166" s="20"/>
    </row>
    <row r="167" spans="1:9" s="21" customFormat="1" outlineLevel="5" x14ac:dyDescent="0.25">
      <c r="A167" s="26" t="s">
        <v>134</v>
      </c>
      <c r="B167" s="16" t="s">
        <v>308</v>
      </c>
      <c r="C167" s="16" t="s">
        <v>135</v>
      </c>
      <c r="D167" s="16"/>
      <c r="E167" s="27">
        <f>E168</f>
        <v>4850000</v>
      </c>
      <c r="F167" s="18">
        <f t="shared" si="3"/>
        <v>4150000</v>
      </c>
      <c r="G167" s="27">
        <f>G168</f>
        <v>9000000</v>
      </c>
      <c r="H167" s="19"/>
      <c r="I167" s="20"/>
    </row>
    <row r="168" spans="1:9" s="21" customFormat="1" outlineLevel="6" x14ac:dyDescent="0.25">
      <c r="A168" s="26" t="s">
        <v>136</v>
      </c>
      <c r="B168" s="16" t="s">
        <v>308</v>
      </c>
      <c r="C168" s="16" t="s">
        <v>137</v>
      </c>
      <c r="D168" s="16"/>
      <c r="E168" s="27">
        <f>E169</f>
        <v>4850000</v>
      </c>
      <c r="F168" s="18">
        <f t="shared" si="3"/>
        <v>4150000</v>
      </c>
      <c r="G168" s="27">
        <f>G169</f>
        <v>9000000</v>
      </c>
      <c r="H168" s="19"/>
      <c r="I168" s="20"/>
    </row>
    <row r="169" spans="1:9" s="21" customFormat="1" ht="30" outlineLevel="7" x14ac:dyDescent="0.25">
      <c r="A169" s="26" t="s">
        <v>17</v>
      </c>
      <c r="B169" s="16" t="s">
        <v>308</v>
      </c>
      <c r="C169" s="16" t="s">
        <v>137</v>
      </c>
      <c r="D169" s="16" t="s">
        <v>18</v>
      </c>
      <c r="E169" s="27">
        <f>E170</f>
        <v>4850000</v>
      </c>
      <c r="F169" s="18">
        <f t="shared" si="3"/>
        <v>4150000</v>
      </c>
      <c r="G169" s="27">
        <f>G170</f>
        <v>9000000</v>
      </c>
      <c r="H169" s="19"/>
      <c r="I169" s="20"/>
    </row>
    <row r="170" spans="1:9" s="21" customFormat="1" ht="30" outlineLevel="7" x14ac:dyDescent="0.25">
      <c r="A170" s="26" t="s">
        <v>19</v>
      </c>
      <c r="B170" s="16" t="s">
        <v>308</v>
      </c>
      <c r="C170" s="16" t="s">
        <v>137</v>
      </c>
      <c r="D170" s="16" t="s">
        <v>20</v>
      </c>
      <c r="E170" s="27">
        <v>4850000</v>
      </c>
      <c r="F170" s="18">
        <f t="shared" si="3"/>
        <v>4150000</v>
      </c>
      <c r="G170" s="27">
        <v>9000000</v>
      </c>
      <c r="H170" s="19"/>
      <c r="I170" s="20"/>
    </row>
    <row r="171" spans="1:9" s="21" customFormat="1" outlineLevel="5" x14ac:dyDescent="0.25">
      <c r="A171" s="26" t="s">
        <v>138</v>
      </c>
      <c r="B171" s="16" t="s">
        <v>308</v>
      </c>
      <c r="C171" s="16" t="s">
        <v>139</v>
      </c>
      <c r="D171" s="16"/>
      <c r="E171" s="27">
        <v>7000000</v>
      </c>
      <c r="F171" s="18">
        <f t="shared" si="3"/>
        <v>0</v>
      </c>
      <c r="G171" s="27">
        <f>G172</f>
        <v>7000000</v>
      </c>
      <c r="H171" s="19"/>
      <c r="I171" s="20"/>
    </row>
    <row r="172" spans="1:9" s="21" customFormat="1" ht="30" outlineLevel="6" x14ac:dyDescent="0.25">
      <c r="A172" s="26" t="s">
        <v>140</v>
      </c>
      <c r="B172" s="16" t="s">
        <v>308</v>
      </c>
      <c r="C172" s="16" t="s">
        <v>141</v>
      </c>
      <c r="D172" s="16"/>
      <c r="E172" s="27">
        <v>7000000</v>
      </c>
      <c r="F172" s="18">
        <f t="shared" si="3"/>
        <v>0</v>
      </c>
      <c r="G172" s="27">
        <f>G173</f>
        <v>7000000</v>
      </c>
      <c r="H172" s="19"/>
      <c r="I172" s="20"/>
    </row>
    <row r="173" spans="1:9" s="21" customFormat="1" ht="30" outlineLevel="7" x14ac:dyDescent="0.25">
      <c r="A173" s="26" t="s">
        <v>17</v>
      </c>
      <c r="B173" s="16" t="s">
        <v>308</v>
      </c>
      <c r="C173" s="16" t="s">
        <v>141</v>
      </c>
      <c r="D173" s="16" t="s">
        <v>18</v>
      </c>
      <c r="E173" s="27">
        <v>7000000</v>
      </c>
      <c r="F173" s="18">
        <f t="shared" si="3"/>
        <v>0</v>
      </c>
      <c r="G173" s="27">
        <f>G174</f>
        <v>7000000</v>
      </c>
      <c r="H173" s="19"/>
      <c r="I173" s="20"/>
    </row>
    <row r="174" spans="1:9" s="21" customFormat="1" ht="30" outlineLevel="7" x14ac:dyDescent="0.25">
      <c r="A174" s="26" t="s">
        <v>19</v>
      </c>
      <c r="B174" s="16" t="s">
        <v>308</v>
      </c>
      <c r="C174" s="16" t="s">
        <v>141</v>
      </c>
      <c r="D174" s="16" t="s">
        <v>20</v>
      </c>
      <c r="E174" s="27">
        <v>7000000</v>
      </c>
      <c r="F174" s="18">
        <f t="shared" si="3"/>
        <v>0</v>
      </c>
      <c r="G174" s="27">
        <v>7000000</v>
      </c>
      <c r="H174" s="19"/>
      <c r="I174" s="20"/>
    </row>
    <row r="175" spans="1:9" s="21" customFormat="1" ht="30" outlineLevel="4" x14ac:dyDescent="0.25">
      <c r="A175" s="26" t="s">
        <v>142</v>
      </c>
      <c r="B175" s="16" t="s">
        <v>308</v>
      </c>
      <c r="C175" s="16" t="s">
        <v>143</v>
      </c>
      <c r="D175" s="16"/>
      <c r="E175" s="27">
        <v>2280000</v>
      </c>
      <c r="F175" s="18">
        <f t="shared" si="3"/>
        <v>-1180000</v>
      </c>
      <c r="G175" s="27">
        <f>G176+G184+G188</f>
        <v>1100000</v>
      </c>
      <c r="H175" s="19"/>
      <c r="I175" s="20"/>
    </row>
    <row r="176" spans="1:9" s="21" customFormat="1" ht="30" hidden="1" outlineLevel="5" x14ac:dyDescent="0.25">
      <c r="A176" s="26" t="s">
        <v>144</v>
      </c>
      <c r="B176" s="16" t="s">
        <v>308</v>
      </c>
      <c r="C176" s="16" t="s">
        <v>145</v>
      </c>
      <c r="D176" s="16"/>
      <c r="E176" s="27">
        <v>1780000</v>
      </c>
      <c r="F176" s="18">
        <f t="shared" si="3"/>
        <v>-1780000</v>
      </c>
      <c r="G176" s="27">
        <f>G177</f>
        <v>0</v>
      </c>
      <c r="H176" s="19"/>
      <c r="I176" s="20"/>
    </row>
    <row r="177" spans="1:9" s="21" customFormat="1" ht="30" hidden="1" outlineLevel="6" x14ac:dyDescent="0.25">
      <c r="A177" s="26" t="s">
        <v>146</v>
      </c>
      <c r="B177" s="16" t="s">
        <v>308</v>
      </c>
      <c r="C177" s="16" t="s">
        <v>147</v>
      </c>
      <c r="D177" s="16"/>
      <c r="E177" s="27">
        <v>1780000</v>
      </c>
      <c r="F177" s="18">
        <f t="shared" si="3"/>
        <v>-1780000</v>
      </c>
      <c r="G177" s="27">
        <f>G178</f>
        <v>0</v>
      </c>
      <c r="H177" s="19"/>
      <c r="I177" s="20"/>
    </row>
    <row r="178" spans="1:9" s="21" customFormat="1" ht="30" hidden="1" outlineLevel="7" x14ac:dyDescent="0.25">
      <c r="A178" s="26" t="s">
        <v>17</v>
      </c>
      <c r="B178" s="16" t="s">
        <v>308</v>
      </c>
      <c r="C178" s="16" t="s">
        <v>147</v>
      </c>
      <c r="D178" s="16" t="s">
        <v>18</v>
      </c>
      <c r="E178" s="27">
        <v>1780000</v>
      </c>
      <c r="F178" s="18">
        <f t="shared" si="3"/>
        <v>-1780000</v>
      </c>
      <c r="G178" s="27">
        <f>G179</f>
        <v>0</v>
      </c>
      <c r="H178" s="19"/>
      <c r="I178" s="20"/>
    </row>
    <row r="179" spans="1:9" s="21" customFormat="1" ht="30" hidden="1" outlineLevel="7" x14ac:dyDescent="0.25">
      <c r="A179" s="26" t="s">
        <v>19</v>
      </c>
      <c r="B179" s="16" t="s">
        <v>308</v>
      </c>
      <c r="C179" s="16" t="s">
        <v>147</v>
      </c>
      <c r="D179" s="16" t="s">
        <v>20</v>
      </c>
      <c r="E179" s="27">
        <v>1780000</v>
      </c>
      <c r="F179" s="18">
        <f t="shared" si="3"/>
        <v>-1780000</v>
      </c>
      <c r="G179" s="27"/>
      <c r="H179" s="19"/>
      <c r="I179" s="20"/>
    </row>
    <row r="180" spans="1:9" s="21" customFormat="1" ht="33.75" hidden="1" customHeight="1" outlineLevel="7" x14ac:dyDescent="0.25">
      <c r="A180" s="26" t="s">
        <v>332</v>
      </c>
      <c r="B180" s="16" t="s">
        <v>308</v>
      </c>
      <c r="C180" s="16" t="s">
        <v>334</v>
      </c>
      <c r="D180" s="16"/>
      <c r="E180" s="27"/>
      <c r="F180" s="18">
        <f t="shared" si="3"/>
        <v>0</v>
      </c>
      <c r="G180" s="27"/>
      <c r="H180" s="19"/>
      <c r="I180" s="20"/>
    </row>
    <row r="181" spans="1:9" s="21" customFormat="1" ht="18" hidden="1" customHeight="1" outlineLevel="7" x14ac:dyDescent="0.25">
      <c r="A181" s="26" t="s">
        <v>333</v>
      </c>
      <c r="B181" s="16" t="s">
        <v>308</v>
      </c>
      <c r="C181" s="16" t="s">
        <v>335</v>
      </c>
      <c r="D181" s="16"/>
      <c r="E181" s="27"/>
      <c r="F181" s="18">
        <f t="shared" si="3"/>
        <v>0</v>
      </c>
      <c r="G181" s="27">
        <f>G182</f>
        <v>0</v>
      </c>
      <c r="H181" s="19"/>
      <c r="I181" s="20"/>
    </row>
    <row r="182" spans="1:9" s="21" customFormat="1" ht="30" hidden="1" outlineLevel="7" x14ac:dyDescent="0.25">
      <c r="A182" s="26" t="s">
        <v>17</v>
      </c>
      <c r="B182" s="16" t="s">
        <v>308</v>
      </c>
      <c r="C182" s="16" t="s">
        <v>335</v>
      </c>
      <c r="D182" s="16" t="s">
        <v>18</v>
      </c>
      <c r="E182" s="27"/>
      <c r="F182" s="18">
        <f t="shared" si="3"/>
        <v>0</v>
      </c>
      <c r="G182" s="27">
        <f>G183</f>
        <v>0</v>
      </c>
      <c r="H182" s="19"/>
      <c r="I182" s="20"/>
    </row>
    <row r="183" spans="1:9" s="21" customFormat="1" ht="30" hidden="1" outlineLevel="7" x14ac:dyDescent="0.25">
      <c r="A183" s="26" t="s">
        <v>19</v>
      </c>
      <c r="B183" s="16" t="s">
        <v>308</v>
      </c>
      <c r="C183" s="16" t="s">
        <v>335</v>
      </c>
      <c r="D183" s="16" t="s">
        <v>20</v>
      </c>
      <c r="E183" s="27"/>
      <c r="F183" s="18">
        <f t="shared" si="3"/>
        <v>0</v>
      </c>
      <c r="G183" s="27"/>
      <c r="H183" s="19"/>
      <c r="I183" s="20"/>
    </row>
    <row r="184" spans="1:9" s="21" customFormat="1" ht="45" hidden="1" outlineLevel="7" x14ac:dyDescent="0.25">
      <c r="A184" s="26" t="s">
        <v>397</v>
      </c>
      <c r="B184" s="16" t="s">
        <v>308</v>
      </c>
      <c r="C184" s="16" t="s">
        <v>399</v>
      </c>
      <c r="D184" s="16"/>
      <c r="E184" s="27"/>
      <c r="F184" s="18"/>
      <c r="G184" s="27">
        <f>G185</f>
        <v>0</v>
      </c>
      <c r="H184" s="19"/>
      <c r="I184" s="20"/>
    </row>
    <row r="185" spans="1:9" s="21" customFormat="1" ht="30" hidden="1" outlineLevel="7" x14ac:dyDescent="0.25">
      <c r="A185" s="26" t="s">
        <v>398</v>
      </c>
      <c r="B185" s="16" t="s">
        <v>308</v>
      </c>
      <c r="C185" s="16" t="s">
        <v>400</v>
      </c>
      <c r="D185" s="16"/>
      <c r="E185" s="27"/>
      <c r="F185" s="18"/>
      <c r="G185" s="27">
        <f>G186</f>
        <v>0</v>
      </c>
      <c r="H185" s="19"/>
      <c r="I185" s="20"/>
    </row>
    <row r="186" spans="1:9" s="21" customFormat="1" ht="30" hidden="1" outlineLevel="7" x14ac:dyDescent="0.25">
      <c r="A186" s="26" t="s">
        <v>17</v>
      </c>
      <c r="B186" s="16" t="s">
        <v>308</v>
      </c>
      <c r="C186" s="16" t="s">
        <v>400</v>
      </c>
      <c r="D186" s="16" t="s">
        <v>18</v>
      </c>
      <c r="E186" s="27"/>
      <c r="F186" s="18"/>
      <c r="G186" s="27">
        <f>G187</f>
        <v>0</v>
      </c>
      <c r="H186" s="19"/>
      <c r="I186" s="20"/>
    </row>
    <row r="187" spans="1:9" s="21" customFormat="1" ht="30" hidden="1" outlineLevel="7" x14ac:dyDescent="0.25">
      <c r="A187" s="26" t="s">
        <v>19</v>
      </c>
      <c r="B187" s="16" t="s">
        <v>308</v>
      </c>
      <c r="C187" s="16" t="s">
        <v>400</v>
      </c>
      <c r="D187" s="16" t="s">
        <v>20</v>
      </c>
      <c r="E187" s="27"/>
      <c r="F187" s="18"/>
      <c r="G187" s="27"/>
      <c r="H187" s="19"/>
      <c r="I187" s="20"/>
    </row>
    <row r="188" spans="1:9" s="21" customFormat="1" ht="45" outlineLevel="7" x14ac:dyDescent="0.25">
      <c r="A188" s="26" t="s">
        <v>401</v>
      </c>
      <c r="B188" s="16" t="s">
        <v>308</v>
      </c>
      <c r="C188" s="16" t="s">
        <v>403</v>
      </c>
      <c r="D188" s="16"/>
      <c r="E188" s="27"/>
      <c r="F188" s="18"/>
      <c r="G188" s="27">
        <f>G189</f>
        <v>1100000</v>
      </c>
      <c r="H188" s="19"/>
      <c r="I188" s="20"/>
    </row>
    <row r="189" spans="1:9" s="21" customFormat="1" ht="36.75" customHeight="1" outlineLevel="7" x14ac:dyDescent="0.25">
      <c r="A189" s="26" t="s">
        <v>402</v>
      </c>
      <c r="B189" s="16" t="s">
        <v>308</v>
      </c>
      <c r="C189" s="16" t="s">
        <v>404</v>
      </c>
      <c r="D189" s="16"/>
      <c r="E189" s="27"/>
      <c r="F189" s="18"/>
      <c r="G189" s="27">
        <f>G190</f>
        <v>1100000</v>
      </c>
      <c r="H189" s="19"/>
      <c r="I189" s="20"/>
    </row>
    <row r="190" spans="1:9" s="21" customFormat="1" ht="30" outlineLevel="7" x14ac:dyDescent="0.25">
      <c r="A190" s="26" t="s">
        <v>17</v>
      </c>
      <c r="B190" s="16" t="s">
        <v>308</v>
      </c>
      <c r="C190" s="16" t="s">
        <v>404</v>
      </c>
      <c r="D190" s="16" t="s">
        <v>18</v>
      </c>
      <c r="E190" s="27"/>
      <c r="F190" s="18"/>
      <c r="G190" s="27">
        <f>G191</f>
        <v>1100000</v>
      </c>
      <c r="H190" s="19"/>
      <c r="I190" s="20"/>
    </row>
    <row r="191" spans="1:9" s="21" customFormat="1" ht="30" outlineLevel="7" x14ac:dyDescent="0.25">
      <c r="A191" s="26" t="s">
        <v>19</v>
      </c>
      <c r="B191" s="16" t="s">
        <v>308</v>
      </c>
      <c r="C191" s="16" t="s">
        <v>404</v>
      </c>
      <c r="D191" s="16" t="s">
        <v>20</v>
      </c>
      <c r="E191" s="27"/>
      <c r="F191" s="18"/>
      <c r="G191" s="27">
        <v>1100000</v>
      </c>
      <c r="H191" s="19"/>
      <c r="I191" s="20"/>
    </row>
    <row r="192" spans="1:9" s="21" customFormat="1" outlineLevel="2" x14ac:dyDescent="0.25">
      <c r="A192" s="22" t="s">
        <v>148</v>
      </c>
      <c r="B192" s="23" t="s">
        <v>309</v>
      </c>
      <c r="C192" s="23"/>
      <c r="D192" s="23"/>
      <c r="E192" s="24" t="e">
        <f>E194+E218</f>
        <v>#REF!</v>
      </c>
      <c r="F192" s="25" t="e">
        <f t="shared" si="3"/>
        <v>#REF!</v>
      </c>
      <c r="G192" s="24">
        <f>G194+G218</f>
        <v>4225636</v>
      </c>
      <c r="H192" s="19"/>
      <c r="I192" s="20"/>
    </row>
    <row r="193" spans="1:9" s="21" customFormat="1" ht="30" outlineLevel="3" x14ac:dyDescent="0.25">
      <c r="A193" s="26" t="s">
        <v>419</v>
      </c>
      <c r="B193" s="16" t="s">
        <v>309</v>
      </c>
      <c r="C193" s="16" t="s">
        <v>149</v>
      </c>
      <c r="D193" s="16"/>
      <c r="E193" s="27" t="e">
        <f>E197+#REF!+E201+E205+E209+#REF!+E213+#REF!</f>
        <v>#REF!</v>
      </c>
      <c r="F193" s="18" t="e">
        <f t="shared" ref="F193" si="4">G193-E193</f>
        <v>#REF!</v>
      </c>
      <c r="G193" s="27">
        <f>G194+G218</f>
        <v>4225636</v>
      </c>
      <c r="H193" s="19"/>
      <c r="I193" s="20"/>
    </row>
    <row r="194" spans="1:9" s="21" customFormat="1" ht="30" outlineLevel="3" x14ac:dyDescent="0.25">
      <c r="A194" s="26" t="s">
        <v>421</v>
      </c>
      <c r="B194" s="16" t="s">
        <v>309</v>
      </c>
      <c r="C194" s="16" t="s">
        <v>420</v>
      </c>
      <c r="D194" s="16"/>
      <c r="E194" s="27" t="e">
        <f>E198+#REF!+E202+E206+E210+#REF!+E214+#REF!</f>
        <v>#REF!</v>
      </c>
      <c r="F194" s="18" t="e">
        <f t="shared" si="3"/>
        <v>#REF!</v>
      </c>
      <c r="G194" s="27">
        <f>G195+G198+G202+G206+G210+G214</f>
        <v>520000</v>
      </c>
      <c r="H194" s="19"/>
      <c r="I194" s="20"/>
    </row>
    <row r="195" spans="1:9" s="21" customFormat="1" ht="30" hidden="1" outlineLevel="3" x14ac:dyDescent="0.25">
      <c r="A195" s="33" t="s">
        <v>387</v>
      </c>
      <c r="B195" s="34" t="s">
        <v>309</v>
      </c>
      <c r="C195" s="34" t="s">
        <v>388</v>
      </c>
      <c r="D195" s="16"/>
      <c r="E195" s="27"/>
      <c r="F195" s="18"/>
      <c r="G195" s="27">
        <f>G196</f>
        <v>0</v>
      </c>
      <c r="H195" s="19"/>
      <c r="I195" s="20"/>
    </row>
    <row r="196" spans="1:9" s="21" customFormat="1" ht="30" hidden="1" outlineLevel="3" x14ac:dyDescent="0.25">
      <c r="A196" s="33" t="s">
        <v>17</v>
      </c>
      <c r="B196" s="34" t="s">
        <v>309</v>
      </c>
      <c r="C196" s="34" t="s">
        <v>389</v>
      </c>
      <c r="D196" s="16" t="s">
        <v>18</v>
      </c>
      <c r="E196" s="27"/>
      <c r="F196" s="18"/>
      <c r="G196" s="27">
        <f>G197</f>
        <v>0</v>
      </c>
      <c r="H196" s="19"/>
      <c r="I196" s="20"/>
    </row>
    <row r="197" spans="1:9" s="21" customFormat="1" ht="30" hidden="1" outlineLevel="3" x14ac:dyDescent="0.25">
      <c r="A197" s="33" t="s">
        <v>19</v>
      </c>
      <c r="B197" s="34" t="s">
        <v>309</v>
      </c>
      <c r="C197" s="34" t="s">
        <v>389</v>
      </c>
      <c r="D197" s="16" t="s">
        <v>20</v>
      </c>
      <c r="E197" s="27"/>
      <c r="F197" s="18"/>
      <c r="G197" s="27"/>
      <c r="H197" s="19"/>
      <c r="I197" s="20"/>
    </row>
    <row r="198" spans="1:9" s="21" customFormat="1" ht="45" outlineLevel="5" x14ac:dyDescent="0.25">
      <c r="A198" s="39" t="s">
        <v>150</v>
      </c>
      <c r="B198" s="40" t="s">
        <v>309</v>
      </c>
      <c r="C198" s="40" t="s">
        <v>422</v>
      </c>
      <c r="D198" s="40"/>
      <c r="E198" s="41">
        <v>60000</v>
      </c>
      <c r="F198" s="42">
        <f t="shared" si="3"/>
        <v>0</v>
      </c>
      <c r="G198" s="41">
        <f>G199</f>
        <v>60000</v>
      </c>
      <c r="H198" s="19"/>
      <c r="I198" s="20"/>
    </row>
    <row r="199" spans="1:9" s="21" customFormat="1" ht="45" outlineLevel="6" x14ac:dyDescent="0.25">
      <c r="A199" s="39" t="s">
        <v>151</v>
      </c>
      <c r="B199" s="40" t="s">
        <v>309</v>
      </c>
      <c r="C199" s="40" t="s">
        <v>423</v>
      </c>
      <c r="D199" s="40"/>
      <c r="E199" s="41">
        <v>60000</v>
      </c>
      <c r="F199" s="42">
        <f t="shared" si="3"/>
        <v>0</v>
      </c>
      <c r="G199" s="41">
        <f>G200</f>
        <v>60000</v>
      </c>
      <c r="H199" s="19"/>
      <c r="I199" s="20"/>
    </row>
    <row r="200" spans="1:9" s="21" customFormat="1" ht="30" outlineLevel="7" x14ac:dyDescent="0.25">
      <c r="A200" s="39" t="s">
        <v>17</v>
      </c>
      <c r="B200" s="40" t="s">
        <v>309</v>
      </c>
      <c r="C200" s="40" t="s">
        <v>423</v>
      </c>
      <c r="D200" s="40" t="s">
        <v>18</v>
      </c>
      <c r="E200" s="41">
        <v>60000</v>
      </c>
      <c r="F200" s="42">
        <f t="shared" si="3"/>
        <v>0</v>
      </c>
      <c r="G200" s="41">
        <f>G201</f>
        <v>60000</v>
      </c>
      <c r="H200" s="19"/>
      <c r="I200" s="20"/>
    </row>
    <row r="201" spans="1:9" s="21" customFormat="1" ht="30" outlineLevel="7" x14ac:dyDescent="0.25">
      <c r="A201" s="39" t="s">
        <v>19</v>
      </c>
      <c r="B201" s="40" t="s">
        <v>309</v>
      </c>
      <c r="C201" s="40" t="s">
        <v>423</v>
      </c>
      <c r="D201" s="40" t="s">
        <v>20</v>
      </c>
      <c r="E201" s="41">
        <v>60000</v>
      </c>
      <c r="F201" s="42">
        <f t="shared" si="3"/>
        <v>0</v>
      </c>
      <c r="G201" s="41">
        <v>60000</v>
      </c>
      <c r="H201" s="19"/>
      <c r="I201" s="20"/>
    </row>
    <row r="202" spans="1:9" s="21" customFormat="1" ht="60" outlineLevel="5" x14ac:dyDescent="0.25">
      <c r="A202" s="39" t="s">
        <v>152</v>
      </c>
      <c r="B202" s="40" t="s">
        <v>309</v>
      </c>
      <c r="C202" s="40" t="s">
        <v>424</v>
      </c>
      <c r="D202" s="40"/>
      <c r="E202" s="41">
        <v>100000</v>
      </c>
      <c r="F202" s="42">
        <f t="shared" si="3"/>
        <v>50000</v>
      </c>
      <c r="G202" s="41">
        <f>G203</f>
        <v>150000</v>
      </c>
      <c r="H202" s="19"/>
      <c r="I202" s="20"/>
    </row>
    <row r="203" spans="1:9" s="21" customFormat="1" ht="60" outlineLevel="6" x14ac:dyDescent="0.25">
      <c r="A203" s="39" t="s">
        <v>153</v>
      </c>
      <c r="B203" s="40" t="s">
        <v>309</v>
      </c>
      <c r="C203" s="40" t="s">
        <v>425</v>
      </c>
      <c r="D203" s="40"/>
      <c r="E203" s="41">
        <v>100000</v>
      </c>
      <c r="F203" s="42">
        <f t="shared" si="3"/>
        <v>50000</v>
      </c>
      <c r="G203" s="41">
        <f>G204</f>
        <v>150000</v>
      </c>
      <c r="H203" s="19"/>
      <c r="I203" s="20"/>
    </row>
    <row r="204" spans="1:9" s="21" customFormat="1" ht="30" outlineLevel="7" x14ac:dyDescent="0.25">
      <c r="A204" s="39" t="s">
        <v>17</v>
      </c>
      <c r="B204" s="40" t="s">
        <v>309</v>
      </c>
      <c r="C204" s="40" t="s">
        <v>425</v>
      </c>
      <c r="D204" s="40" t="s">
        <v>18</v>
      </c>
      <c r="E204" s="41">
        <v>100000</v>
      </c>
      <c r="F204" s="42">
        <f t="shared" si="3"/>
        <v>50000</v>
      </c>
      <c r="G204" s="41">
        <f>G205</f>
        <v>150000</v>
      </c>
      <c r="H204" s="19"/>
      <c r="I204" s="20"/>
    </row>
    <row r="205" spans="1:9" s="21" customFormat="1" ht="30" outlineLevel="7" x14ac:dyDescent="0.25">
      <c r="A205" s="39" t="s">
        <v>19</v>
      </c>
      <c r="B205" s="40" t="s">
        <v>309</v>
      </c>
      <c r="C205" s="40" t="s">
        <v>425</v>
      </c>
      <c r="D205" s="40" t="s">
        <v>20</v>
      </c>
      <c r="E205" s="41">
        <v>100000</v>
      </c>
      <c r="F205" s="42">
        <f t="shared" si="3"/>
        <v>50000</v>
      </c>
      <c r="G205" s="41">
        <v>150000</v>
      </c>
      <c r="H205" s="19"/>
      <c r="I205" s="20"/>
    </row>
    <row r="206" spans="1:9" s="21" customFormat="1" ht="45" outlineLevel="5" x14ac:dyDescent="0.25">
      <c r="A206" s="39" t="s">
        <v>154</v>
      </c>
      <c r="B206" s="40" t="s">
        <v>309</v>
      </c>
      <c r="C206" s="40" t="s">
        <v>426</v>
      </c>
      <c r="D206" s="40"/>
      <c r="E206" s="41">
        <v>30000</v>
      </c>
      <c r="F206" s="42">
        <f t="shared" si="3"/>
        <v>0</v>
      </c>
      <c r="G206" s="41">
        <f>G207</f>
        <v>30000</v>
      </c>
      <c r="H206" s="19"/>
      <c r="I206" s="20"/>
    </row>
    <row r="207" spans="1:9" s="21" customFormat="1" ht="45" outlineLevel="6" x14ac:dyDescent="0.25">
      <c r="A207" s="39" t="s">
        <v>155</v>
      </c>
      <c r="B207" s="40" t="s">
        <v>309</v>
      </c>
      <c r="C207" s="40" t="s">
        <v>427</v>
      </c>
      <c r="D207" s="40"/>
      <c r="E207" s="41">
        <v>30000</v>
      </c>
      <c r="F207" s="42">
        <f t="shared" si="3"/>
        <v>0</v>
      </c>
      <c r="G207" s="41">
        <f>G208</f>
        <v>30000</v>
      </c>
      <c r="H207" s="19"/>
      <c r="I207" s="20"/>
    </row>
    <row r="208" spans="1:9" s="21" customFormat="1" ht="30" outlineLevel="7" x14ac:dyDescent="0.25">
      <c r="A208" s="39" t="s">
        <v>17</v>
      </c>
      <c r="B208" s="40" t="s">
        <v>309</v>
      </c>
      <c r="C208" s="40" t="s">
        <v>427</v>
      </c>
      <c r="D208" s="40" t="s">
        <v>18</v>
      </c>
      <c r="E208" s="41">
        <v>30000</v>
      </c>
      <c r="F208" s="42">
        <f t="shared" si="3"/>
        <v>0</v>
      </c>
      <c r="G208" s="41">
        <f>G209</f>
        <v>30000</v>
      </c>
      <c r="H208" s="19"/>
      <c r="I208" s="20"/>
    </row>
    <row r="209" spans="1:9" s="21" customFormat="1" ht="30" outlineLevel="7" x14ac:dyDescent="0.25">
      <c r="A209" s="39" t="s">
        <v>19</v>
      </c>
      <c r="B209" s="40" t="s">
        <v>309</v>
      </c>
      <c r="C209" s="40" t="s">
        <v>427</v>
      </c>
      <c r="D209" s="40" t="s">
        <v>20</v>
      </c>
      <c r="E209" s="41">
        <v>30000</v>
      </c>
      <c r="F209" s="42">
        <f t="shared" si="3"/>
        <v>0</v>
      </c>
      <c r="G209" s="41">
        <v>30000</v>
      </c>
      <c r="H209" s="19"/>
      <c r="I209" s="20"/>
    </row>
    <row r="210" spans="1:9" s="21" customFormat="1" ht="30" outlineLevel="5" x14ac:dyDescent="0.25">
      <c r="A210" s="39" t="s">
        <v>156</v>
      </c>
      <c r="B210" s="40" t="s">
        <v>309</v>
      </c>
      <c r="C210" s="40" t="s">
        <v>428</v>
      </c>
      <c r="D210" s="40"/>
      <c r="E210" s="41">
        <v>150000</v>
      </c>
      <c r="F210" s="42">
        <f t="shared" si="3"/>
        <v>100000</v>
      </c>
      <c r="G210" s="41">
        <f>G211</f>
        <v>250000</v>
      </c>
      <c r="H210" s="19"/>
      <c r="I210" s="20"/>
    </row>
    <row r="211" spans="1:9" s="21" customFormat="1" ht="30" outlineLevel="6" x14ac:dyDescent="0.25">
      <c r="A211" s="39" t="s">
        <v>157</v>
      </c>
      <c r="B211" s="40" t="s">
        <v>309</v>
      </c>
      <c r="C211" s="40" t="s">
        <v>429</v>
      </c>
      <c r="D211" s="40"/>
      <c r="E211" s="41">
        <v>150000</v>
      </c>
      <c r="F211" s="42">
        <f t="shared" si="3"/>
        <v>100000</v>
      </c>
      <c r="G211" s="41">
        <f>G212</f>
        <v>250000</v>
      </c>
      <c r="H211" s="19"/>
      <c r="I211" s="20"/>
    </row>
    <row r="212" spans="1:9" s="21" customFormat="1" ht="30" outlineLevel="7" x14ac:dyDescent="0.25">
      <c r="A212" s="39" t="s">
        <v>17</v>
      </c>
      <c r="B212" s="40" t="s">
        <v>309</v>
      </c>
      <c r="C212" s="40" t="s">
        <v>429</v>
      </c>
      <c r="D212" s="40" t="s">
        <v>18</v>
      </c>
      <c r="E212" s="41">
        <v>150000</v>
      </c>
      <c r="F212" s="42">
        <f t="shared" si="3"/>
        <v>100000</v>
      </c>
      <c r="G212" s="41">
        <f>G213</f>
        <v>250000</v>
      </c>
      <c r="H212" s="19"/>
      <c r="I212" s="20"/>
    </row>
    <row r="213" spans="1:9" s="21" customFormat="1" ht="30" outlineLevel="7" x14ac:dyDescent="0.25">
      <c r="A213" s="39" t="s">
        <v>19</v>
      </c>
      <c r="B213" s="40" t="s">
        <v>309</v>
      </c>
      <c r="C213" s="40" t="s">
        <v>429</v>
      </c>
      <c r="D213" s="40" t="s">
        <v>20</v>
      </c>
      <c r="E213" s="41">
        <v>150000</v>
      </c>
      <c r="F213" s="42">
        <f t="shared" si="3"/>
        <v>100000</v>
      </c>
      <c r="G213" s="41">
        <v>250000</v>
      </c>
      <c r="H213" s="19"/>
      <c r="I213" s="20"/>
    </row>
    <row r="214" spans="1:9" s="21" customFormat="1" outlineLevel="5" x14ac:dyDescent="0.25">
      <c r="A214" s="39" t="s">
        <v>158</v>
      </c>
      <c r="B214" s="40" t="s">
        <v>309</v>
      </c>
      <c r="C214" s="40" t="s">
        <v>430</v>
      </c>
      <c r="D214" s="40"/>
      <c r="E214" s="41">
        <v>30000</v>
      </c>
      <c r="F214" s="42">
        <f t="shared" si="3"/>
        <v>0</v>
      </c>
      <c r="G214" s="41">
        <f>G215</f>
        <v>30000</v>
      </c>
      <c r="H214" s="19"/>
      <c r="I214" s="20"/>
    </row>
    <row r="215" spans="1:9" s="21" customFormat="1" outlineLevel="6" x14ac:dyDescent="0.25">
      <c r="A215" s="39" t="s">
        <v>159</v>
      </c>
      <c r="B215" s="40" t="s">
        <v>309</v>
      </c>
      <c r="C215" s="40" t="s">
        <v>430</v>
      </c>
      <c r="D215" s="40"/>
      <c r="E215" s="41">
        <v>30000</v>
      </c>
      <c r="F215" s="42">
        <f t="shared" si="3"/>
        <v>0</v>
      </c>
      <c r="G215" s="41">
        <f>G216</f>
        <v>30000</v>
      </c>
      <c r="H215" s="19"/>
      <c r="I215" s="20"/>
    </row>
    <row r="216" spans="1:9" s="21" customFormat="1" ht="30" outlineLevel="7" x14ac:dyDescent="0.25">
      <c r="A216" s="39" t="s">
        <v>17</v>
      </c>
      <c r="B216" s="40" t="s">
        <v>309</v>
      </c>
      <c r="C216" s="40" t="s">
        <v>430</v>
      </c>
      <c r="D216" s="40" t="s">
        <v>18</v>
      </c>
      <c r="E216" s="41">
        <v>30000</v>
      </c>
      <c r="F216" s="42">
        <f t="shared" si="3"/>
        <v>0</v>
      </c>
      <c r="G216" s="41">
        <f>G217</f>
        <v>30000</v>
      </c>
      <c r="H216" s="19"/>
      <c r="I216" s="20"/>
    </row>
    <row r="217" spans="1:9" s="21" customFormat="1" ht="30" outlineLevel="7" x14ac:dyDescent="0.25">
      <c r="A217" s="39" t="s">
        <v>19</v>
      </c>
      <c r="B217" s="40" t="s">
        <v>309</v>
      </c>
      <c r="C217" s="40" t="s">
        <v>430</v>
      </c>
      <c r="D217" s="40" t="s">
        <v>20</v>
      </c>
      <c r="E217" s="41">
        <v>30000</v>
      </c>
      <c r="F217" s="42">
        <f t="shared" si="3"/>
        <v>0</v>
      </c>
      <c r="G217" s="41">
        <v>30000</v>
      </c>
      <c r="H217" s="19"/>
      <c r="I217" s="20"/>
    </row>
    <row r="218" spans="1:9" s="21" customFormat="1" ht="33" customHeight="1" outlineLevel="3" x14ac:dyDescent="0.25">
      <c r="A218" s="39" t="s">
        <v>432</v>
      </c>
      <c r="B218" s="40" t="s">
        <v>309</v>
      </c>
      <c r="C218" s="40" t="s">
        <v>431</v>
      </c>
      <c r="D218" s="40"/>
      <c r="E218" s="41">
        <v>1200000</v>
      </c>
      <c r="F218" s="42">
        <f t="shared" si="3"/>
        <v>2505636</v>
      </c>
      <c r="G218" s="41">
        <f>G219+G226+G229+G233+G237</f>
        <v>3705636</v>
      </c>
      <c r="H218" s="19"/>
      <c r="I218" s="20"/>
    </row>
    <row r="219" spans="1:9" s="21" customFormat="1" ht="30" outlineLevel="5" x14ac:dyDescent="0.25">
      <c r="A219" s="39" t="s">
        <v>443</v>
      </c>
      <c r="B219" s="40" t="s">
        <v>309</v>
      </c>
      <c r="C219" s="40" t="s">
        <v>433</v>
      </c>
      <c r="D219" s="40"/>
      <c r="E219" s="41">
        <v>100000</v>
      </c>
      <c r="F219" s="42">
        <f t="shared" si="3"/>
        <v>318000</v>
      </c>
      <c r="G219" s="41">
        <f>G220+G223</f>
        <v>418000</v>
      </c>
      <c r="H219" s="19"/>
      <c r="I219" s="20"/>
    </row>
    <row r="220" spans="1:9" s="21" customFormat="1" ht="45" hidden="1" outlineLevel="6" x14ac:dyDescent="0.25">
      <c r="A220" s="39" t="s">
        <v>160</v>
      </c>
      <c r="B220" s="40" t="s">
        <v>309</v>
      </c>
      <c r="C220" s="40" t="s">
        <v>390</v>
      </c>
      <c r="D220" s="40"/>
      <c r="E220" s="41">
        <v>100000</v>
      </c>
      <c r="F220" s="42">
        <f t="shared" si="3"/>
        <v>-100000</v>
      </c>
      <c r="G220" s="41">
        <f>G221</f>
        <v>0</v>
      </c>
      <c r="H220" s="19"/>
      <c r="I220" s="20"/>
    </row>
    <row r="221" spans="1:9" s="21" customFormat="1" ht="30" hidden="1" outlineLevel="7" x14ac:dyDescent="0.25">
      <c r="A221" s="39" t="s">
        <v>17</v>
      </c>
      <c r="B221" s="40" t="s">
        <v>309</v>
      </c>
      <c r="C221" s="40" t="s">
        <v>390</v>
      </c>
      <c r="D221" s="40" t="s">
        <v>18</v>
      </c>
      <c r="E221" s="41">
        <v>100000</v>
      </c>
      <c r="F221" s="42">
        <f t="shared" si="3"/>
        <v>-100000</v>
      </c>
      <c r="G221" s="41">
        <f>G222</f>
        <v>0</v>
      </c>
      <c r="H221" s="19"/>
      <c r="I221" s="20"/>
    </row>
    <row r="222" spans="1:9" s="21" customFormat="1" ht="30" hidden="1" outlineLevel="7" x14ac:dyDescent="0.25">
      <c r="A222" s="39" t="s">
        <v>19</v>
      </c>
      <c r="B222" s="40" t="s">
        <v>309</v>
      </c>
      <c r="C222" s="40" t="s">
        <v>390</v>
      </c>
      <c r="D222" s="40" t="s">
        <v>20</v>
      </c>
      <c r="E222" s="41">
        <v>100000</v>
      </c>
      <c r="F222" s="42">
        <f t="shared" si="3"/>
        <v>-100000</v>
      </c>
      <c r="G222" s="41"/>
      <c r="H222" s="19"/>
      <c r="I222" s="20"/>
    </row>
    <row r="223" spans="1:9" s="21" customFormat="1" ht="30" outlineLevel="7" x14ac:dyDescent="0.25">
      <c r="A223" s="39" t="s">
        <v>444</v>
      </c>
      <c r="B223" s="40" t="s">
        <v>309</v>
      </c>
      <c r="C223" s="40" t="s">
        <v>434</v>
      </c>
      <c r="D223" s="40"/>
      <c r="E223" s="41">
        <v>100000</v>
      </c>
      <c r="F223" s="42">
        <f t="shared" ref="F223" si="5">G223-E223</f>
        <v>318000</v>
      </c>
      <c r="G223" s="41">
        <f>G224</f>
        <v>418000</v>
      </c>
      <c r="H223" s="19"/>
      <c r="I223" s="20"/>
    </row>
    <row r="224" spans="1:9" s="21" customFormat="1" ht="30" outlineLevel="7" x14ac:dyDescent="0.25">
      <c r="A224" s="39" t="s">
        <v>17</v>
      </c>
      <c r="B224" s="40" t="s">
        <v>309</v>
      </c>
      <c r="C224" s="40" t="s">
        <v>434</v>
      </c>
      <c r="D224" s="40" t="s">
        <v>18</v>
      </c>
      <c r="E224" s="41">
        <v>100000</v>
      </c>
      <c r="F224" s="42">
        <f t="shared" ref="F224:F225" si="6">G224-E224</f>
        <v>318000</v>
      </c>
      <c r="G224" s="41">
        <f>G225</f>
        <v>418000</v>
      </c>
      <c r="H224" s="19"/>
      <c r="I224" s="20"/>
    </row>
    <row r="225" spans="1:9" s="21" customFormat="1" ht="30" outlineLevel="7" x14ac:dyDescent="0.25">
      <c r="A225" s="39" t="s">
        <v>19</v>
      </c>
      <c r="B225" s="40" t="s">
        <v>309</v>
      </c>
      <c r="C225" s="40" t="s">
        <v>434</v>
      </c>
      <c r="D225" s="40" t="s">
        <v>20</v>
      </c>
      <c r="E225" s="41">
        <v>100000</v>
      </c>
      <c r="F225" s="42">
        <f t="shared" si="6"/>
        <v>318000</v>
      </c>
      <c r="G225" s="41">
        <v>418000</v>
      </c>
      <c r="H225" s="19"/>
      <c r="I225" s="20"/>
    </row>
    <row r="226" spans="1:9" s="21" customFormat="1" ht="45" outlineLevel="7" x14ac:dyDescent="0.25">
      <c r="A226" s="39" t="s">
        <v>413</v>
      </c>
      <c r="B226" s="40" t="s">
        <v>309</v>
      </c>
      <c r="C226" s="40" t="s">
        <v>435</v>
      </c>
      <c r="D226" s="40"/>
      <c r="E226" s="41"/>
      <c r="F226" s="42"/>
      <c r="G226" s="41">
        <f>G227</f>
        <v>200000</v>
      </c>
      <c r="H226" s="19"/>
      <c r="I226" s="20"/>
    </row>
    <row r="227" spans="1:9" s="21" customFormat="1" ht="30" outlineLevel="7" x14ac:dyDescent="0.25">
      <c r="A227" s="39" t="s">
        <v>17</v>
      </c>
      <c r="B227" s="40" t="s">
        <v>309</v>
      </c>
      <c r="C227" s="40" t="s">
        <v>436</v>
      </c>
      <c r="D227" s="40" t="s">
        <v>18</v>
      </c>
      <c r="E227" s="41"/>
      <c r="F227" s="42"/>
      <c r="G227" s="41">
        <f>G228</f>
        <v>200000</v>
      </c>
      <c r="H227" s="19"/>
      <c r="I227" s="20"/>
    </row>
    <row r="228" spans="1:9" s="21" customFormat="1" ht="30" outlineLevel="7" x14ac:dyDescent="0.25">
      <c r="A228" s="39" t="s">
        <v>19</v>
      </c>
      <c r="B228" s="40" t="s">
        <v>309</v>
      </c>
      <c r="C228" s="40" t="s">
        <v>436</v>
      </c>
      <c r="D228" s="40" t="s">
        <v>20</v>
      </c>
      <c r="E228" s="41"/>
      <c r="F228" s="42"/>
      <c r="G228" s="41">
        <v>200000</v>
      </c>
      <c r="H228" s="19"/>
      <c r="I228" s="20"/>
    </row>
    <row r="229" spans="1:9" s="21" customFormat="1" ht="30" hidden="1" outlineLevel="5" x14ac:dyDescent="0.25">
      <c r="A229" s="39" t="s">
        <v>161</v>
      </c>
      <c r="B229" s="40" t="s">
        <v>309</v>
      </c>
      <c r="C229" s="40" t="s">
        <v>391</v>
      </c>
      <c r="D229" s="40"/>
      <c r="E229" s="41">
        <v>100000</v>
      </c>
      <c r="F229" s="42">
        <f t="shared" si="3"/>
        <v>-100000</v>
      </c>
      <c r="G229" s="41">
        <f>G230</f>
        <v>0</v>
      </c>
      <c r="H229" s="19"/>
      <c r="I229" s="20"/>
    </row>
    <row r="230" spans="1:9" s="21" customFormat="1" hidden="1" outlineLevel="6" x14ac:dyDescent="0.25">
      <c r="A230" s="39" t="s">
        <v>162</v>
      </c>
      <c r="B230" s="40" t="s">
        <v>309</v>
      </c>
      <c r="C230" s="40" t="s">
        <v>392</v>
      </c>
      <c r="D230" s="40"/>
      <c r="E230" s="41">
        <v>100000</v>
      </c>
      <c r="F230" s="42">
        <f t="shared" si="3"/>
        <v>-100000</v>
      </c>
      <c r="G230" s="41">
        <f>G231</f>
        <v>0</v>
      </c>
      <c r="H230" s="19"/>
      <c r="I230" s="20"/>
    </row>
    <row r="231" spans="1:9" s="21" customFormat="1" ht="30" hidden="1" outlineLevel="7" x14ac:dyDescent="0.25">
      <c r="A231" s="39" t="s">
        <v>17</v>
      </c>
      <c r="B231" s="40" t="s">
        <v>309</v>
      </c>
      <c r="C231" s="40" t="s">
        <v>392</v>
      </c>
      <c r="D231" s="40" t="s">
        <v>18</v>
      </c>
      <c r="E231" s="41">
        <v>100000</v>
      </c>
      <c r="F231" s="42">
        <f t="shared" si="3"/>
        <v>-100000</v>
      </c>
      <c r="G231" s="41">
        <f>G232</f>
        <v>0</v>
      </c>
      <c r="H231" s="19"/>
      <c r="I231" s="20"/>
    </row>
    <row r="232" spans="1:9" s="21" customFormat="1" ht="30" hidden="1" outlineLevel="7" x14ac:dyDescent="0.25">
      <c r="A232" s="39" t="s">
        <v>19</v>
      </c>
      <c r="B232" s="40" t="s">
        <v>309</v>
      </c>
      <c r="C232" s="40" t="s">
        <v>392</v>
      </c>
      <c r="D232" s="40" t="s">
        <v>20</v>
      </c>
      <c r="E232" s="41">
        <v>100000</v>
      </c>
      <c r="F232" s="42">
        <f t="shared" si="3"/>
        <v>-100000</v>
      </c>
      <c r="G232" s="41"/>
      <c r="H232" s="19"/>
      <c r="I232" s="20"/>
    </row>
    <row r="233" spans="1:9" s="21" customFormat="1" ht="30" outlineLevel="5" collapsed="1" x14ac:dyDescent="0.25">
      <c r="A233" s="39" t="s">
        <v>445</v>
      </c>
      <c r="B233" s="40" t="s">
        <v>309</v>
      </c>
      <c r="C233" s="40" t="s">
        <v>437</v>
      </c>
      <c r="D233" s="40"/>
      <c r="E233" s="41">
        <v>900000</v>
      </c>
      <c r="F233" s="42">
        <f t="shared" ref="F233:F322" si="7">G233-E233</f>
        <v>2100000</v>
      </c>
      <c r="G233" s="41">
        <f>G234</f>
        <v>3000000</v>
      </c>
      <c r="H233" s="19"/>
      <c r="I233" s="20"/>
    </row>
    <row r="234" spans="1:9" s="21" customFormat="1" ht="30" outlineLevel="6" x14ac:dyDescent="0.25">
      <c r="A234" s="39" t="s">
        <v>446</v>
      </c>
      <c r="B234" s="40" t="s">
        <v>309</v>
      </c>
      <c r="C234" s="40" t="s">
        <v>438</v>
      </c>
      <c r="D234" s="40"/>
      <c r="E234" s="41">
        <v>900000</v>
      </c>
      <c r="F234" s="42">
        <f t="shared" si="7"/>
        <v>2100000</v>
      </c>
      <c r="G234" s="41">
        <f>G235</f>
        <v>3000000</v>
      </c>
      <c r="H234" s="19"/>
      <c r="I234" s="20"/>
    </row>
    <row r="235" spans="1:9" s="21" customFormat="1" ht="30" outlineLevel="7" x14ac:dyDescent="0.25">
      <c r="A235" s="39" t="s">
        <v>17</v>
      </c>
      <c r="B235" s="40" t="s">
        <v>309</v>
      </c>
      <c r="C235" s="40" t="s">
        <v>438</v>
      </c>
      <c r="D235" s="40" t="s">
        <v>18</v>
      </c>
      <c r="E235" s="41">
        <v>900000</v>
      </c>
      <c r="F235" s="42">
        <f t="shared" si="7"/>
        <v>2100000</v>
      </c>
      <c r="G235" s="41">
        <f>G236</f>
        <v>3000000</v>
      </c>
      <c r="H235" s="19"/>
      <c r="I235" s="20"/>
    </row>
    <row r="236" spans="1:9" s="21" customFormat="1" ht="30" outlineLevel="7" x14ac:dyDescent="0.25">
      <c r="A236" s="39" t="s">
        <v>19</v>
      </c>
      <c r="B236" s="40" t="s">
        <v>309</v>
      </c>
      <c r="C236" s="40" t="s">
        <v>438</v>
      </c>
      <c r="D236" s="40" t="s">
        <v>20</v>
      </c>
      <c r="E236" s="41">
        <v>900000</v>
      </c>
      <c r="F236" s="42">
        <f t="shared" si="7"/>
        <v>2100000</v>
      </c>
      <c r="G236" s="41">
        <v>3000000</v>
      </c>
      <c r="H236" s="19"/>
      <c r="I236" s="20"/>
    </row>
    <row r="237" spans="1:9" s="21" customFormat="1" ht="60" outlineLevel="7" x14ac:dyDescent="0.25">
      <c r="A237" s="39" t="s">
        <v>441</v>
      </c>
      <c r="B237" s="40" t="s">
        <v>309</v>
      </c>
      <c r="C237" s="40" t="s">
        <v>439</v>
      </c>
      <c r="D237" s="40"/>
      <c r="E237" s="41"/>
      <c r="F237" s="42"/>
      <c r="G237" s="41">
        <f>G238</f>
        <v>87636</v>
      </c>
      <c r="H237" s="19"/>
      <c r="I237" s="20"/>
    </row>
    <row r="238" spans="1:9" s="21" customFormat="1" ht="45" outlineLevel="7" x14ac:dyDescent="0.25">
      <c r="A238" s="39" t="s">
        <v>442</v>
      </c>
      <c r="B238" s="40" t="s">
        <v>309</v>
      </c>
      <c r="C238" s="40" t="s">
        <v>440</v>
      </c>
      <c r="D238" s="40"/>
      <c r="E238" s="41"/>
      <c r="F238" s="42"/>
      <c r="G238" s="41">
        <f>G239</f>
        <v>87636</v>
      </c>
      <c r="H238" s="19"/>
      <c r="I238" s="20"/>
    </row>
    <row r="239" spans="1:9" s="21" customFormat="1" ht="30" outlineLevel="7" x14ac:dyDescent="0.25">
      <c r="A239" s="39" t="s">
        <v>17</v>
      </c>
      <c r="B239" s="40" t="s">
        <v>309</v>
      </c>
      <c r="C239" s="40" t="s">
        <v>440</v>
      </c>
      <c r="D239" s="40" t="s">
        <v>18</v>
      </c>
      <c r="E239" s="41"/>
      <c r="F239" s="42"/>
      <c r="G239" s="41">
        <f>G240</f>
        <v>87636</v>
      </c>
      <c r="H239" s="19"/>
      <c r="I239" s="20"/>
    </row>
    <row r="240" spans="1:9" s="21" customFormat="1" ht="30" outlineLevel="7" x14ac:dyDescent="0.25">
      <c r="A240" s="39" t="s">
        <v>19</v>
      </c>
      <c r="B240" s="40" t="s">
        <v>309</v>
      </c>
      <c r="C240" s="40" t="s">
        <v>440</v>
      </c>
      <c r="D240" s="40" t="s">
        <v>20</v>
      </c>
      <c r="E240" s="41"/>
      <c r="F240" s="42"/>
      <c r="G240" s="41">
        <v>87636</v>
      </c>
      <c r="H240" s="19"/>
      <c r="I240" s="20"/>
    </row>
    <row r="241" spans="1:9" s="21" customFormat="1" outlineLevel="1" x14ac:dyDescent="0.25">
      <c r="A241" s="22" t="s">
        <v>39</v>
      </c>
      <c r="B241" s="23" t="s">
        <v>298</v>
      </c>
      <c r="C241" s="23"/>
      <c r="D241" s="23"/>
      <c r="E241" s="24">
        <f>E242+E276+E335+E391</f>
        <v>155452779.81999999</v>
      </c>
      <c r="F241" s="25">
        <f t="shared" si="7"/>
        <v>41248382.700000018</v>
      </c>
      <c r="G241" s="24">
        <f>G242+G276+G335+G391</f>
        <v>196701162.52000001</v>
      </c>
      <c r="H241" s="19"/>
      <c r="I241" s="20"/>
    </row>
    <row r="242" spans="1:9" s="21" customFormat="1" outlineLevel="2" x14ac:dyDescent="0.25">
      <c r="A242" s="22" t="s">
        <v>163</v>
      </c>
      <c r="B242" s="23" t="s">
        <v>310</v>
      </c>
      <c r="C242" s="23"/>
      <c r="D242" s="23"/>
      <c r="E242" s="24">
        <f>E243</f>
        <v>10213759.24</v>
      </c>
      <c r="F242" s="25">
        <f t="shared" si="7"/>
        <v>-4813759.24</v>
      </c>
      <c r="G242" s="24">
        <f>G243</f>
        <v>5400000</v>
      </c>
      <c r="H242" s="19"/>
      <c r="I242" s="20"/>
    </row>
    <row r="243" spans="1:9" s="21" customFormat="1" ht="30" outlineLevel="3" x14ac:dyDescent="0.25">
      <c r="A243" s="26" t="s">
        <v>164</v>
      </c>
      <c r="B243" s="16" t="s">
        <v>310</v>
      </c>
      <c r="C243" s="16" t="s">
        <v>165</v>
      </c>
      <c r="D243" s="16"/>
      <c r="E243" s="27">
        <f>E244+E261</f>
        <v>10213759.24</v>
      </c>
      <c r="F243" s="18">
        <f t="shared" si="7"/>
        <v>-4813759.24</v>
      </c>
      <c r="G243" s="27">
        <f>G244+G261</f>
        <v>5400000</v>
      </c>
      <c r="H243" s="19"/>
      <c r="I243" s="20"/>
    </row>
    <row r="244" spans="1:9" s="21" customFormat="1" ht="45" outlineLevel="4" x14ac:dyDescent="0.25">
      <c r="A244" s="26" t="s">
        <v>166</v>
      </c>
      <c r="B244" s="16" t="s">
        <v>310</v>
      </c>
      <c r="C244" s="16" t="s">
        <v>167</v>
      </c>
      <c r="D244" s="16"/>
      <c r="E244" s="27">
        <f>E245+E255</f>
        <v>3500000</v>
      </c>
      <c r="F244" s="18">
        <f t="shared" si="7"/>
        <v>-600000</v>
      </c>
      <c r="G244" s="27">
        <f>G245+G255</f>
        <v>2900000</v>
      </c>
      <c r="H244" s="19"/>
      <c r="I244" s="20"/>
    </row>
    <row r="245" spans="1:9" s="21" customFormat="1" ht="60" outlineLevel="5" x14ac:dyDescent="0.25">
      <c r="A245" s="26" t="s">
        <v>292</v>
      </c>
      <c r="B245" s="16" t="s">
        <v>310</v>
      </c>
      <c r="C245" s="16" t="s">
        <v>168</v>
      </c>
      <c r="D245" s="16"/>
      <c r="E245" s="27">
        <v>2000000</v>
      </c>
      <c r="F245" s="18">
        <f t="shared" si="7"/>
        <v>-900000</v>
      </c>
      <c r="G245" s="27">
        <f>G246+G249+G252</f>
        <v>1100000</v>
      </c>
      <c r="H245" s="19"/>
      <c r="I245" s="20"/>
    </row>
    <row r="246" spans="1:9" s="21" customFormat="1" ht="45" outlineLevel="6" x14ac:dyDescent="0.25">
      <c r="A246" s="26" t="s">
        <v>344</v>
      </c>
      <c r="B246" s="16" t="s">
        <v>310</v>
      </c>
      <c r="C246" s="16" t="s">
        <v>169</v>
      </c>
      <c r="D246" s="16"/>
      <c r="E246" s="27">
        <v>1000000</v>
      </c>
      <c r="F246" s="18">
        <f t="shared" si="7"/>
        <v>-900000</v>
      </c>
      <c r="G246" s="27">
        <f>G247</f>
        <v>100000</v>
      </c>
      <c r="H246" s="19"/>
      <c r="I246" s="20"/>
    </row>
    <row r="247" spans="1:9" s="21" customFormat="1" ht="30" outlineLevel="7" x14ac:dyDescent="0.25">
      <c r="A247" s="26" t="s">
        <v>17</v>
      </c>
      <c r="B247" s="16" t="s">
        <v>310</v>
      </c>
      <c r="C247" s="16" t="s">
        <v>169</v>
      </c>
      <c r="D247" s="16" t="s">
        <v>18</v>
      </c>
      <c r="E247" s="27">
        <v>1000000</v>
      </c>
      <c r="F247" s="18">
        <f t="shared" si="7"/>
        <v>-900000</v>
      </c>
      <c r="G247" s="27">
        <f>G248</f>
        <v>100000</v>
      </c>
      <c r="H247" s="19"/>
      <c r="I247" s="20"/>
    </row>
    <row r="248" spans="1:9" s="21" customFormat="1" ht="30" outlineLevel="7" x14ac:dyDescent="0.25">
      <c r="A248" s="26" t="s">
        <v>19</v>
      </c>
      <c r="B248" s="16" t="s">
        <v>310</v>
      </c>
      <c r="C248" s="16" t="s">
        <v>169</v>
      </c>
      <c r="D248" s="16" t="s">
        <v>20</v>
      </c>
      <c r="E248" s="27">
        <v>1000000</v>
      </c>
      <c r="F248" s="18">
        <f t="shared" si="7"/>
        <v>-900000</v>
      </c>
      <c r="G248" s="27">
        <v>100000</v>
      </c>
      <c r="H248" s="19"/>
      <c r="I248" s="20"/>
    </row>
    <row r="249" spans="1:9" s="21" customFormat="1" ht="30" outlineLevel="6" x14ac:dyDescent="0.25">
      <c r="A249" s="26" t="s">
        <v>170</v>
      </c>
      <c r="B249" s="16" t="s">
        <v>310</v>
      </c>
      <c r="C249" s="16" t="s">
        <v>171</v>
      </c>
      <c r="D249" s="16"/>
      <c r="E249" s="27">
        <v>700000</v>
      </c>
      <c r="F249" s="18">
        <f t="shared" si="7"/>
        <v>300000</v>
      </c>
      <c r="G249" s="27">
        <f>G250</f>
        <v>1000000</v>
      </c>
      <c r="H249" s="19"/>
      <c r="I249" s="20"/>
    </row>
    <row r="250" spans="1:9" s="21" customFormat="1" ht="30" outlineLevel="7" x14ac:dyDescent="0.25">
      <c r="A250" s="26" t="s">
        <v>17</v>
      </c>
      <c r="B250" s="16" t="s">
        <v>310</v>
      </c>
      <c r="C250" s="16" t="s">
        <v>171</v>
      </c>
      <c r="D250" s="16" t="s">
        <v>18</v>
      </c>
      <c r="E250" s="27">
        <v>700000</v>
      </c>
      <c r="F250" s="18">
        <f t="shared" si="7"/>
        <v>300000</v>
      </c>
      <c r="G250" s="27">
        <f>G251</f>
        <v>1000000</v>
      </c>
      <c r="H250" s="19"/>
      <c r="I250" s="20"/>
    </row>
    <row r="251" spans="1:9" s="21" customFormat="1" ht="30" outlineLevel="7" x14ac:dyDescent="0.25">
      <c r="A251" s="26" t="s">
        <v>19</v>
      </c>
      <c r="B251" s="16" t="s">
        <v>310</v>
      </c>
      <c r="C251" s="16" t="s">
        <v>171</v>
      </c>
      <c r="D251" s="16" t="s">
        <v>20</v>
      </c>
      <c r="E251" s="27">
        <v>700000</v>
      </c>
      <c r="F251" s="18">
        <f t="shared" si="7"/>
        <v>300000</v>
      </c>
      <c r="G251" s="27">
        <v>1000000</v>
      </c>
      <c r="H251" s="19"/>
      <c r="I251" s="20"/>
    </row>
    <row r="252" spans="1:9" s="21" customFormat="1" ht="33" hidden="1" customHeight="1" outlineLevel="6" x14ac:dyDescent="0.25">
      <c r="A252" s="33" t="s">
        <v>172</v>
      </c>
      <c r="B252" s="34" t="s">
        <v>310</v>
      </c>
      <c r="C252" s="34" t="s">
        <v>173</v>
      </c>
      <c r="D252" s="34"/>
      <c r="E252" s="45">
        <v>300000</v>
      </c>
      <c r="F252" s="46">
        <f t="shared" si="7"/>
        <v>-300000</v>
      </c>
      <c r="G252" s="45">
        <f>G253</f>
        <v>0</v>
      </c>
      <c r="H252" s="19"/>
      <c r="I252" s="20"/>
    </row>
    <row r="253" spans="1:9" s="21" customFormat="1" ht="18.75" hidden="1" customHeight="1" outlineLevel="7" x14ac:dyDescent="0.25">
      <c r="A253" s="33" t="s">
        <v>21</v>
      </c>
      <c r="B253" s="34" t="s">
        <v>310</v>
      </c>
      <c r="C253" s="34" t="s">
        <v>173</v>
      </c>
      <c r="D253" s="34" t="s">
        <v>22</v>
      </c>
      <c r="E253" s="45">
        <v>300000</v>
      </c>
      <c r="F253" s="46">
        <f t="shared" si="7"/>
        <v>-300000</v>
      </c>
      <c r="G253" s="45">
        <f>G254</f>
        <v>0</v>
      </c>
      <c r="H253" s="19"/>
      <c r="I253" s="20"/>
    </row>
    <row r="254" spans="1:9" s="21" customFormat="1" ht="18" hidden="1" customHeight="1" outlineLevel="7" x14ac:dyDescent="0.25">
      <c r="A254" s="33" t="s">
        <v>23</v>
      </c>
      <c r="B254" s="34" t="s">
        <v>310</v>
      </c>
      <c r="C254" s="34" t="s">
        <v>173</v>
      </c>
      <c r="D254" s="34" t="s">
        <v>24</v>
      </c>
      <c r="E254" s="45">
        <v>300000</v>
      </c>
      <c r="F254" s="46">
        <f t="shared" si="7"/>
        <v>-300000</v>
      </c>
      <c r="G254" s="45"/>
      <c r="H254" s="19"/>
      <c r="I254" s="20"/>
    </row>
    <row r="255" spans="1:9" s="21" customFormat="1" ht="30" outlineLevel="5" collapsed="1" x14ac:dyDescent="0.25">
      <c r="A255" s="26" t="s">
        <v>174</v>
      </c>
      <c r="B255" s="16" t="s">
        <v>310</v>
      </c>
      <c r="C255" s="16" t="s">
        <v>175</v>
      </c>
      <c r="D255" s="16"/>
      <c r="E255" s="27">
        <v>1500000</v>
      </c>
      <c r="F255" s="18">
        <f t="shared" si="7"/>
        <v>300000</v>
      </c>
      <c r="G255" s="27">
        <f>G256</f>
        <v>1800000</v>
      </c>
      <c r="H255" s="19"/>
      <c r="I255" s="20"/>
    </row>
    <row r="256" spans="1:9" s="21" customFormat="1" ht="30" outlineLevel="6" x14ac:dyDescent="0.25">
      <c r="A256" s="26" t="s">
        <v>176</v>
      </c>
      <c r="B256" s="16" t="s">
        <v>310</v>
      </c>
      <c r="C256" s="16" t="s">
        <v>177</v>
      </c>
      <c r="D256" s="16"/>
      <c r="E256" s="27">
        <v>1500000</v>
      </c>
      <c r="F256" s="18">
        <f t="shared" si="7"/>
        <v>300000</v>
      </c>
      <c r="G256" s="27">
        <f>G257+G259</f>
        <v>1800000</v>
      </c>
      <c r="H256" s="19"/>
      <c r="I256" s="20"/>
    </row>
    <row r="257" spans="1:9" s="21" customFormat="1" ht="30" outlineLevel="7" x14ac:dyDescent="0.25">
      <c r="A257" s="26" t="s">
        <v>17</v>
      </c>
      <c r="B257" s="16" t="s">
        <v>310</v>
      </c>
      <c r="C257" s="16" t="s">
        <v>177</v>
      </c>
      <c r="D257" s="16" t="s">
        <v>18</v>
      </c>
      <c r="E257" s="27">
        <v>1500000</v>
      </c>
      <c r="F257" s="18">
        <f t="shared" si="7"/>
        <v>300000</v>
      </c>
      <c r="G257" s="27">
        <f>G258</f>
        <v>1800000</v>
      </c>
      <c r="H257" s="19"/>
      <c r="I257" s="20"/>
    </row>
    <row r="258" spans="1:9" s="21" customFormat="1" ht="30" outlineLevel="7" x14ac:dyDescent="0.25">
      <c r="A258" s="26" t="s">
        <v>19</v>
      </c>
      <c r="B258" s="16" t="s">
        <v>310</v>
      </c>
      <c r="C258" s="16" t="s">
        <v>177</v>
      </c>
      <c r="D258" s="16" t="s">
        <v>20</v>
      </c>
      <c r="E258" s="27">
        <v>1500000</v>
      </c>
      <c r="F258" s="18">
        <f t="shared" si="7"/>
        <v>300000</v>
      </c>
      <c r="G258" s="27">
        <v>1800000</v>
      </c>
      <c r="H258" s="19"/>
      <c r="I258" s="20"/>
    </row>
    <row r="259" spans="1:9" s="21" customFormat="1" hidden="1" outlineLevel="7" x14ac:dyDescent="0.25">
      <c r="A259" s="26" t="s">
        <v>21</v>
      </c>
      <c r="B259" s="16" t="s">
        <v>310</v>
      </c>
      <c r="C259" s="16" t="s">
        <v>177</v>
      </c>
      <c r="D259" s="16" t="s">
        <v>22</v>
      </c>
      <c r="E259" s="27">
        <v>0</v>
      </c>
      <c r="F259" s="18">
        <f t="shared" si="7"/>
        <v>0</v>
      </c>
      <c r="G259" s="27">
        <f>G260</f>
        <v>0</v>
      </c>
      <c r="H259" s="19"/>
      <c r="I259" s="20"/>
    </row>
    <row r="260" spans="1:9" s="21" customFormat="1" hidden="1" outlineLevel="7" x14ac:dyDescent="0.25">
      <c r="A260" s="26" t="s">
        <v>23</v>
      </c>
      <c r="B260" s="16" t="s">
        <v>310</v>
      </c>
      <c r="C260" s="16" t="s">
        <v>177</v>
      </c>
      <c r="D260" s="16" t="s">
        <v>24</v>
      </c>
      <c r="E260" s="27">
        <v>0</v>
      </c>
      <c r="F260" s="18">
        <f t="shared" si="7"/>
        <v>0</v>
      </c>
      <c r="G260" s="27"/>
      <c r="H260" s="19"/>
      <c r="I260" s="20"/>
    </row>
    <row r="261" spans="1:9" s="21" customFormat="1" ht="30" outlineLevel="4" collapsed="1" x14ac:dyDescent="0.25">
      <c r="A261" s="26" t="s">
        <v>178</v>
      </c>
      <c r="B261" s="16" t="s">
        <v>310</v>
      </c>
      <c r="C261" s="16" t="s">
        <v>179</v>
      </c>
      <c r="D261" s="16"/>
      <c r="E261" s="27">
        <f>E266</f>
        <v>6713759.2400000002</v>
      </c>
      <c r="F261" s="18">
        <f t="shared" si="7"/>
        <v>-4213759.24</v>
      </c>
      <c r="G261" s="27">
        <f>G266+G262</f>
        <v>2500000</v>
      </c>
      <c r="H261" s="19"/>
      <c r="I261" s="20"/>
    </row>
    <row r="262" spans="1:9" s="21" customFormat="1" outlineLevel="5" x14ac:dyDescent="0.25">
      <c r="A262" s="26" t="s">
        <v>180</v>
      </c>
      <c r="B262" s="16" t="s">
        <v>310</v>
      </c>
      <c r="C262" s="16" t="s">
        <v>181</v>
      </c>
      <c r="D262" s="16"/>
      <c r="E262" s="27">
        <f>E263</f>
        <v>0</v>
      </c>
      <c r="F262" s="18">
        <f t="shared" si="7"/>
        <v>2500000</v>
      </c>
      <c r="G262" s="27">
        <f>G263</f>
        <v>2500000</v>
      </c>
      <c r="H262" s="19"/>
      <c r="I262" s="20"/>
    </row>
    <row r="263" spans="1:9" s="21" customFormat="1" outlineLevel="6" x14ac:dyDescent="0.25">
      <c r="A263" s="26" t="s">
        <v>182</v>
      </c>
      <c r="B263" s="16" t="s">
        <v>310</v>
      </c>
      <c r="C263" s="16" t="s">
        <v>183</v>
      </c>
      <c r="D263" s="16"/>
      <c r="E263" s="27">
        <f>E264</f>
        <v>0</v>
      </c>
      <c r="F263" s="18">
        <f t="shared" si="7"/>
        <v>2500000</v>
      </c>
      <c r="G263" s="27">
        <f>G264</f>
        <v>2500000</v>
      </c>
      <c r="H263" s="19"/>
      <c r="I263" s="20"/>
    </row>
    <row r="264" spans="1:9" s="21" customFormat="1" ht="30" outlineLevel="7" x14ac:dyDescent="0.25">
      <c r="A264" s="26" t="s">
        <v>17</v>
      </c>
      <c r="B264" s="16" t="s">
        <v>310</v>
      </c>
      <c r="C264" s="16" t="s">
        <v>183</v>
      </c>
      <c r="D264" s="16" t="s">
        <v>18</v>
      </c>
      <c r="E264" s="27">
        <f>E265</f>
        <v>0</v>
      </c>
      <c r="F264" s="18">
        <f t="shared" si="7"/>
        <v>2500000</v>
      </c>
      <c r="G264" s="27">
        <f>G265</f>
        <v>2500000</v>
      </c>
      <c r="H264" s="19"/>
      <c r="I264" s="20"/>
    </row>
    <row r="265" spans="1:9" s="21" customFormat="1" ht="30" outlineLevel="7" x14ac:dyDescent="0.25">
      <c r="A265" s="26" t="s">
        <v>19</v>
      </c>
      <c r="B265" s="16" t="s">
        <v>310</v>
      </c>
      <c r="C265" s="16" t="s">
        <v>183</v>
      </c>
      <c r="D265" s="16" t="s">
        <v>20</v>
      </c>
      <c r="E265" s="27">
        <v>0</v>
      </c>
      <c r="F265" s="18">
        <f t="shared" si="7"/>
        <v>2500000</v>
      </c>
      <c r="G265" s="27">
        <v>2500000</v>
      </c>
      <c r="H265" s="19"/>
      <c r="I265" s="20"/>
    </row>
    <row r="266" spans="1:9" s="21" customFormat="1" ht="30" hidden="1" outlineLevel="5" x14ac:dyDescent="0.25">
      <c r="A266" s="26" t="s">
        <v>184</v>
      </c>
      <c r="B266" s="16" t="s">
        <v>310</v>
      </c>
      <c r="C266" s="16" t="s">
        <v>185</v>
      </c>
      <c r="D266" s="16"/>
      <c r="E266" s="27">
        <f>E267+E273</f>
        <v>6713759.2400000002</v>
      </c>
      <c r="F266" s="18">
        <f t="shared" si="7"/>
        <v>-6713759.2400000002</v>
      </c>
      <c r="G266" s="27">
        <f>G267+G270+G273</f>
        <v>0</v>
      </c>
      <c r="H266" s="19"/>
      <c r="I266" s="20"/>
    </row>
    <row r="267" spans="1:9" s="21" customFormat="1" ht="45" hidden="1" outlineLevel="6" x14ac:dyDescent="0.25">
      <c r="A267" s="26" t="s">
        <v>186</v>
      </c>
      <c r="B267" s="16" t="s">
        <v>310</v>
      </c>
      <c r="C267" s="16" t="s">
        <v>187</v>
      </c>
      <c r="D267" s="16"/>
      <c r="E267" s="27">
        <v>6473759.2400000002</v>
      </c>
      <c r="F267" s="18">
        <f t="shared" si="7"/>
        <v>-6473759.2400000002</v>
      </c>
      <c r="G267" s="27">
        <f>G268</f>
        <v>0</v>
      </c>
      <c r="H267" s="19"/>
      <c r="I267" s="20"/>
    </row>
    <row r="268" spans="1:9" s="21" customFormat="1" ht="30" hidden="1" outlineLevel="7" x14ac:dyDescent="0.25">
      <c r="A268" s="26" t="s">
        <v>188</v>
      </c>
      <c r="B268" s="16" t="s">
        <v>310</v>
      </c>
      <c r="C268" s="16" t="s">
        <v>187</v>
      </c>
      <c r="D268" s="16" t="s">
        <v>189</v>
      </c>
      <c r="E268" s="27">
        <v>6473759.2400000002</v>
      </c>
      <c r="F268" s="18">
        <f t="shared" si="7"/>
        <v>-6473759.2400000002</v>
      </c>
      <c r="G268" s="27">
        <f>G269</f>
        <v>0</v>
      </c>
      <c r="H268" s="19"/>
      <c r="I268" s="20"/>
    </row>
    <row r="269" spans="1:9" s="21" customFormat="1" hidden="1" outlineLevel="7" x14ac:dyDescent="0.25">
      <c r="A269" s="26" t="s">
        <v>190</v>
      </c>
      <c r="B269" s="16" t="s">
        <v>310</v>
      </c>
      <c r="C269" s="16" t="s">
        <v>187</v>
      </c>
      <c r="D269" s="16" t="s">
        <v>191</v>
      </c>
      <c r="E269" s="27">
        <v>6473759.2400000002</v>
      </c>
      <c r="F269" s="18">
        <f t="shared" si="7"/>
        <v>-6473759.2400000002</v>
      </c>
      <c r="G269" s="27"/>
      <c r="H269" s="19"/>
      <c r="I269" s="20"/>
    </row>
    <row r="270" spans="1:9" s="21" customFormat="1" ht="34.5" hidden="1" customHeight="1" outlineLevel="7" x14ac:dyDescent="0.25">
      <c r="A270" s="26" t="s">
        <v>319</v>
      </c>
      <c r="B270" s="16" t="s">
        <v>310</v>
      </c>
      <c r="C270" s="16" t="s">
        <v>320</v>
      </c>
      <c r="D270" s="16"/>
      <c r="E270" s="27">
        <v>0</v>
      </c>
      <c r="F270" s="18">
        <f t="shared" si="7"/>
        <v>0</v>
      </c>
      <c r="G270" s="27">
        <f>G271</f>
        <v>0</v>
      </c>
      <c r="H270" s="19"/>
      <c r="I270" s="20"/>
    </row>
    <row r="271" spans="1:9" s="21" customFormat="1" ht="30" hidden="1" outlineLevel="7" x14ac:dyDescent="0.25">
      <c r="A271" s="26" t="s">
        <v>188</v>
      </c>
      <c r="B271" s="16" t="s">
        <v>310</v>
      </c>
      <c r="C271" s="16" t="s">
        <v>320</v>
      </c>
      <c r="D271" s="16" t="s">
        <v>189</v>
      </c>
      <c r="E271" s="27">
        <v>0</v>
      </c>
      <c r="F271" s="18">
        <f t="shared" si="7"/>
        <v>0</v>
      </c>
      <c r="G271" s="27">
        <f>G272</f>
        <v>0</v>
      </c>
      <c r="H271" s="19"/>
      <c r="I271" s="20"/>
    </row>
    <row r="272" spans="1:9" s="21" customFormat="1" hidden="1" outlineLevel="7" x14ac:dyDescent="0.25">
      <c r="A272" s="26" t="s">
        <v>190</v>
      </c>
      <c r="B272" s="16" t="s">
        <v>310</v>
      </c>
      <c r="C272" s="16" t="s">
        <v>320</v>
      </c>
      <c r="D272" s="16" t="s">
        <v>191</v>
      </c>
      <c r="E272" s="27">
        <v>0</v>
      </c>
      <c r="F272" s="18">
        <f t="shared" si="7"/>
        <v>0</v>
      </c>
      <c r="G272" s="27"/>
      <c r="H272" s="19"/>
      <c r="I272" s="20"/>
    </row>
    <row r="273" spans="1:9" s="21" customFormat="1" ht="45" hidden="1" outlineLevel="6" x14ac:dyDescent="0.25">
      <c r="A273" s="26" t="s">
        <v>186</v>
      </c>
      <c r="B273" s="16" t="s">
        <v>310</v>
      </c>
      <c r="C273" s="16" t="s">
        <v>192</v>
      </c>
      <c r="D273" s="16"/>
      <c r="E273" s="27">
        <v>240000</v>
      </c>
      <c r="F273" s="18">
        <f t="shared" si="7"/>
        <v>-240000</v>
      </c>
      <c r="G273" s="27">
        <f>G274</f>
        <v>0</v>
      </c>
      <c r="H273" s="19"/>
      <c r="I273" s="20"/>
    </row>
    <row r="274" spans="1:9" s="21" customFormat="1" ht="30" hidden="1" outlineLevel="7" x14ac:dyDescent="0.25">
      <c r="A274" s="26" t="s">
        <v>188</v>
      </c>
      <c r="B274" s="16" t="s">
        <v>310</v>
      </c>
      <c r="C274" s="16" t="s">
        <v>192</v>
      </c>
      <c r="D274" s="16" t="s">
        <v>189</v>
      </c>
      <c r="E274" s="27">
        <v>240000</v>
      </c>
      <c r="F274" s="18">
        <f t="shared" si="7"/>
        <v>-240000</v>
      </c>
      <c r="G274" s="27">
        <f>G275</f>
        <v>0</v>
      </c>
      <c r="H274" s="19"/>
      <c r="I274" s="20"/>
    </row>
    <row r="275" spans="1:9" s="21" customFormat="1" hidden="1" outlineLevel="7" x14ac:dyDescent="0.25">
      <c r="A275" s="26" t="s">
        <v>190</v>
      </c>
      <c r="B275" s="16" t="s">
        <v>310</v>
      </c>
      <c r="C275" s="16" t="s">
        <v>192</v>
      </c>
      <c r="D275" s="16" t="s">
        <v>191</v>
      </c>
      <c r="E275" s="27">
        <v>240000</v>
      </c>
      <c r="F275" s="18">
        <f t="shared" si="7"/>
        <v>-240000</v>
      </c>
      <c r="G275" s="27"/>
      <c r="H275" s="19"/>
      <c r="I275" s="20"/>
    </row>
    <row r="276" spans="1:9" s="21" customFormat="1" outlineLevel="2" collapsed="1" x14ac:dyDescent="0.25">
      <c r="A276" s="22" t="s">
        <v>193</v>
      </c>
      <c r="B276" s="23" t="s">
        <v>311</v>
      </c>
      <c r="C276" s="23"/>
      <c r="D276" s="23"/>
      <c r="E276" s="24">
        <v>46169927.049999997</v>
      </c>
      <c r="F276" s="25">
        <f t="shared" si="7"/>
        <v>999342.63000000268</v>
      </c>
      <c r="G276" s="24">
        <f>G277+G305</f>
        <v>47169269.68</v>
      </c>
      <c r="H276" s="19"/>
      <c r="I276" s="20"/>
    </row>
    <row r="277" spans="1:9" s="21" customFormat="1" ht="45" outlineLevel="3" x14ac:dyDescent="0.25">
      <c r="A277" s="26" t="s">
        <v>194</v>
      </c>
      <c r="B277" s="16" t="s">
        <v>311</v>
      </c>
      <c r="C277" s="16" t="s">
        <v>195</v>
      </c>
      <c r="D277" s="16"/>
      <c r="E277" s="27">
        <v>900000</v>
      </c>
      <c r="F277" s="18">
        <f t="shared" si="7"/>
        <v>7006025.6799999997</v>
      </c>
      <c r="G277" s="27">
        <f>G293+G278</f>
        <v>7906025.6799999997</v>
      </c>
      <c r="H277" s="19"/>
      <c r="I277" s="20"/>
    </row>
    <row r="278" spans="1:9" s="21" customFormat="1" ht="18" customHeight="1" outlineLevel="3" x14ac:dyDescent="0.25">
      <c r="A278" s="26" t="s">
        <v>337</v>
      </c>
      <c r="B278" s="16" t="s">
        <v>311</v>
      </c>
      <c r="C278" s="16" t="s">
        <v>338</v>
      </c>
      <c r="D278" s="16"/>
      <c r="E278" s="27">
        <v>0</v>
      </c>
      <c r="F278" s="18">
        <f t="shared" si="7"/>
        <v>6946025.6799999997</v>
      </c>
      <c r="G278" s="27">
        <f>G279+G289</f>
        <v>6946025.6799999997</v>
      </c>
      <c r="H278" s="19"/>
      <c r="I278" s="20"/>
    </row>
    <row r="279" spans="1:9" s="21" customFormat="1" ht="45" outlineLevel="3" x14ac:dyDescent="0.25">
      <c r="A279" s="26" t="s">
        <v>336</v>
      </c>
      <c r="B279" s="16" t="s">
        <v>311</v>
      </c>
      <c r="C279" s="16" t="s">
        <v>339</v>
      </c>
      <c r="D279" s="16"/>
      <c r="E279" s="27">
        <v>0</v>
      </c>
      <c r="F279" s="18">
        <f t="shared" si="7"/>
        <v>1450000</v>
      </c>
      <c r="G279" s="27">
        <f>G283+G280+G286</f>
        <v>1450000</v>
      </c>
      <c r="H279" s="19"/>
      <c r="I279" s="20"/>
    </row>
    <row r="280" spans="1:9" s="21" customFormat="1" ht="17.25" customHeight="1" outlineLevel="3" x14ac:dyDescent="0.25">
      <c r="A280" s="26" t="s">
        <v>341</v>
      </c>
      <c r="B280" s="16" t="s">
        <v>311</v>
      </c>
      <c r="C280" s="16" t="s">
        <v>342</v>
      </c>
      <c r="D280" s="16"/>
      <c r="E280" s="27">
        <v>0</v>
      </c>
      <c r="F280" s="18">
        <f t="shared" si="7"/>
        <v>350000</v>
      </c>
      <c r="G280" s="27">
        <f>G281</f>
        <v>350000</v>
      </c>
      <c r="H280" s="19"/>
      <c r="I280" s="20"/>
    </row>
    <row r="281" spans="1:9" s="21" customFormat="1" ht="30" outlineLevel="3" x14ac:dyDescent="0.25">
      <c r="A281" s="26" t="s">
        <v>17</v>
      </c>
      <c r="B281" s="16" t="s">
        <v>311</v>
      </c>
      <c r="C281" s="16" t="s">
        <v>342</v>
      </c>
      <c r="D281" s="16" t="s">
        <v>18</v>
      </c>
      <c r="E281" s="27">
        <v>0</v>
      </c>
      <c r="F281" s="18">
        <f t="shared" si="7"/>
        <v>350000</v>
      </c>
      <c r="G281" s="27">
        <f>G282</f>
        <v>350000</v>
      </c>
      <c r="H281" s="19"/>
      <c r="I281" s="20"/>
    </row>
    <row r="282" spans="1:9" s="21" customFormat="1" ht="30" outlineLevel="3" x14ac:dyDescent="0.25">
      <c r="A282" s="26" t="s">
        <v>19</v>
      </c>
      <c r="B282" s="16" t="s">
        <v>311</v>
      </c>
      <c r="C282" s="16" t="s">
        <v>342</v>
      </c>
      <c r="D282" s="16" t="s">
        <v>20</v>
      </c>
      <c r="E282" s="27">
        <v>0</v>
      </c>
      <c r="F282" s="18">
        <f t="shared" si="7"/>
        <v>350000</v>
      </c>
      <c r="G282" s="27">
        <v>350000</v>
      </c>
      <c r="H282" s="19"/>
      <c r="I282" s="20"/>
    </row>
    <row r="283" spans="1:9" s="21" customFormat="1" ht="45" hidden="1" outlineLevel="3" x14ac:dyDescent="0.25">
      <c r="A283" s="26" t="s">
        <v>343</v>
      </c>
      <c r="B283" s="16" t="s">
        <v>311</v>
      </c>
      <c r="C283" s="16" t="s">
        <v>340</v>
      </c>
      <c r="D283" s="16"/>
      <c r="E283" s="27">
        <v>0</v>
      </c>
      <c r="F283" s="18">
        <f t="shared" si="7"/>
        <v>0</v>
      </c>
      <c r="G283" s="27">
        <f>G284</f>
        <v>0</v>
      </c>
      <c r="H283" s="19"/>
      <c r="I283" s="20"/>
    </row>
    <row r="284" spans="1:9" s="21" customFormat="1" hidden="1" outlineLevel="3" x14ac:dyDescent="0.25">
      <c r="A284" s="26" t="s">
        <v>21</v>
      </c>
      <c r="B284" s="16" t="s">
        <v>311</v>
      </c>
      <c r="C284" s="16" t="s">
        <v>340</v>
      </c>
      <c r="D284" s="16" t="s">
        <v>22</v>
      </c>
      <c r="E284" s="27">
        <v>0</v>
      </c>
      <c r="F284" s="18">
        <f t="shared" si="7"/>
        <v>0</v>
      </c>
      <c r="G284" s="27">
        <f>G285</f>
        <v>0</v>
      </c>
      <c r="H284" s="19"/>
      <c r="I284" s="20"/>
    </row>
    <row r="285" spans="1:9" s="21" customFormat="1" ht="45" hidden="1" outlineLevel="3" x14ac:dyDescent="0.25">
      <c r="A285" s="26" t="s">
        <v>322</v>
      </c>
      <c r="B285" s="16" t="s">
        <v>311</v>
      </c>
      <c r="C285" s="16" t="s">
        <v>340</v>
      </c>
      <c r="D285" s="16" t="s">
        <v>321</v>
      </c>
      <c r="E285" s="27">
        <v>0</v>
      </c>
      <c r="F285" s="18">
        <f t="shared" si="7"/>
        <v>0</v>
      </c>
      <c r="G285" s="27">
        <v>0</v>
      </c>
      <c r="H285" s="19"/>
      <c r="I285" s="20"/>
    </row>
    <row r="286" spans="1:9" s="21" customFormat="1" outlineLevel="3" x14ac:dyDescent="0.25">
      <c r="A286" s="26" t="s">
        <v>393</v>
      </c>
      <c r="B286" s="16" t="s">
        <v>311</v>
      </c>
      <c r="C286" s="16" t="s">
        <v>394</v>
      </c>
      <c r="D286" s="16"/>
      <c r="E286" s="27"/>
      <c r="F286" s="18"/>
      <c r="G286" s="27">
        <f>G287</f>
        <v>1100000</v>
      </c>
      <c r="H286" s="19"/>
      <c r="I286" s="20"/>
    </row>
    <row r="287" spans="1:9" s="21" customFormat="1" ht="30" outlineLevel="3" x14ac:dyDescent="0.25">
      <c r="A287" s="26" t="s">
        <v>17</v>
      </c>
      <c r="B287" s="16" t="s">
        <v>311</v>
      </c>
      <c r="C287" s="16" t="s">
        <v>394</v>
      </c>
      <c r="D287" s="16" t="s">
        <v>18</v>
      </c>
      <c r="E287" s="27"/>
      <c r="F287" s="18"/>
      <c r="G287" s="27">
        <f>G288</f>
        <v>1100000</v>
      </c>
      <c r="H287" s="19"/>
      <c r="I287" s="20"/>
    </row>
    <row r="288" spans="1:9" s="21" customFormat="1" ht="30" outlineLevel="3" x14ac:dyDescent="0.25">
      <c r="A288" s="26" t="s">
        <v>19</v>
      </c>
      <c r="B288" s="16" t="s">
        <v>311</v>
      </c>
      <c r="C288" s="16" t="s">
        <v>394</v>
      </c>
      <c r="D288" s="16" t="s">
        <v>20</v>
      </c>
      <c r="E288" s="27"/>
      <c r="F288" s="18"/>
      <c r="G288" s="27">
        <v>1100000</v>
      </c>
      <c r="H288" s="19"/>
      <c r="I288" s="20"/>
    </row>
    <row r="289" spans="1:9" s="21" customFormat="1" outlineLevel="3" x14ac:dyDescent="0.25">
      <c r="A289" s="47" t="s">
        <v>240</v>
      </c>
      <c r="B289" s="16" t="s">
        <v>311</v>
      </c>
      <c r="C289" s="16" t="s">
        <v>448</v>
      </c>
      <c r="D289" s="16"/>
      <c r="E289" s="49">
        <f>E290</f>
        <v>5496025.6799999997</v>
      </c>
      <c r="F289" s="18"/>
      <c r="G289" s="27">
        <f>G290</f>
        <v>5496025.6799999997</v>
      </c>
      <c r="H289" s="19"/>
      <c r="I289" s="20"/>
    </row>
    <row r="290" spans="1:9" s="21" customFormat="1" ht="30" outlineLevel="3" x14ac:dyDescent="0.25">
      <c r="A290" s="47" t="s">
        <v>447</v>
      </c>
      <c r="B290" s="16" t="s">
        <v>311</v>
      </c>
      <c r="C290" s="16" t="s">
        <v>449</v>
      </c>
      <c r="D290" s="16"/>
      <c r="E290" s="49">
        <f>E291</f>
        <v>5496025.6799999997</v>
      </c>
      <c r="F290" s="18"/>
      <c r="G290" s="27">
        <f>G291</f>
        <v>5496025.6799999997</v>
      </c>
      <c r="H290" s="19"/>
      <c r="I290" s="20"/>
    </row>
    <row r="291" spans="1:9" s="21" customFormat="1" outlineLevel="3" x14ac:dyDescent="0.25">
      <c r="A291" s="48" t="s">
        <v>21</v>
      </c>
      <c r="B291" s="16" t="s">
        <v>311</v>
      </c>
      <c r="C291" s="16" t="s">
        <v>449</v>
      </c>
      <c r="D291" s="16" t="s">
        <v>22</v>
      </c>
      <c r="E291" s="49">
        <f>E292</f>
        <v>5496025.6799999997</v>
      </c>
      <c r="F291" s="18"/>
      <c r="G291" s="27">
        <f>G292</f>
        <v>5496025.6799999997</v>
      </c>
      <c r="H291" s="19"/>
      <c r="I291" s="20"/>
    </row>
    <row r="292" spans="1:9" s="21" customFormat="1" outlineLevel="3" x14ac:dyDescent="0.25">
      <c r="A292" s="48" t="s">
        <v>23</v>
      </c>
      <c r="B292" s="16" t="s">
        <v>311</v>
      </c>
      <c r="C292" s="16" t="s">
        <v>449</v>
      </c>
      <c r="D292" s="16" t="s">
        <v>24</v>
      </c>
      <c r="E292" s="49">
        <v>5496025.6799999997</v>
      </c>
      <c r="F292" s="18"/>
      <c r="G292" s="27">
        <v>5496025.6799999997</v>
      </c>
      <c r="H292" s="19"/>
      <c r="I292" s="20"/>
    </row>
    <row r="293" spans="1:9" s="21" customFormat="1" ht="45" outlineLevel="4" x14ac:dyDescent="0.25">
      <c r="A293" s="26" t="s">
        <v>196</v>
      </c>
      <c r="B293" s="16" t="s">
        <v>311</v>
      </c>
      <c r="C293" s="16" t="s">
        <v>197</v>
      </c>
      <c r="D293" s="16"/>
      <c r="E293" s="27">
        <v>900000</v>
      </c>
      <c r="F293" s="18">
        <f t="shared" si="7"/>
        <v>60000</v>
      </c>
      <c r="G293" s="27">
        <f>G294+G301</f>
        <v>960000</v>
      </c>
      <c r="H293" s="19"/>
      <c r="I293" s="20"/>
    </row>
    <row r="294" spans="1:9" s="21" customFormat="1" ht="30" outlineLevel="5" x14ac:dyDescent="0.25">
      <c r="A294" s="26" t="s">
        <v>198</v>
      </c>
      <c r="B294" s="16" t="s">
        <v>311</v>
      </c>
      <c r="C294" s="16" t="s">
        <v>199</v>
      </c>
      <c r="D294" s="16"/>
      <c r="E294" s="27">
        <v>200000</v>
      </c>
      <c r="F294" s="18">
        <f t="shared" si="7"/>
        <v>-90000</v>
      </c>
      <c r="G294" s="27">
        <f>G295+G298</f>
        <v>110000</v>
      </c>
      <c r="H294" s="19"/>
      <c r="I294" s="20"/>
    </row>
    <row r="295" spans="1:9" s="21" customFormat="1" outlineLevel="6" x14ac:dyDescent="0.25">
      <c r="A295" s="26" t="s">
        <v>200</v>
      </c>
      <c r="B295" s="16" t="s">
        <v>311</v>
      </c>
      <c r="C295" s="16" t="s">
        <v>201</v>
      </c>
      <c r="D295" s="16"/>
      <c r="E295" s="27">
        <v>200000</v>
      </c>
      <c r="F295" s="18">
        <f t="shared" si="7"/>
        <v>-190000</v>
      </c>
      <c r="G295" s="27">
        <f>G296</f>
        <v>10000</v>
      </c>
      <c r="H295" s="19"/>
      <c r="I295" s="20"/>
    </row>
    <row r="296" spans="1:9" s="21" customFormat="1" ht="30" outlineLevel="7" x14ac:dyDescent="0.25">
      <c r="A296" s="26" t="s">
        <v>17</v>
      </c>
      <c r="B296" s="16" t="s">
        <v>311</v>
      </c>
      <c r="C296" s="16" t="s">
        <v>201</v>
      </c>
      <c r="D296" s="16" t="s">
        <v>18</v>
      </c>
      <c r="E296" s="27">
        <v>200000</v>
      </c>
      <c r="F296" s="18">
        <f t="shared" si="7"/>
        <v>-190000</v>
      </c>
      <c r="G296" s="27">
        <f>G297</f>
        <v>10000</v>
      </c>
      <c r="H296" s="19"/>
      <c r="I296" s="20"/>
    </row>
    <row r="297" spans="1:9" s="21" customFormat="1" ht="30" outlineLevel="7" x14ac:dyDescent="0.25">
      <c r="A297" s="26" t="s">
        <v>19</v>
      </c>
      <c r="B297" s="16" t="s">
        <v>311</v>
      </c>
      <c r="C297" s="16" t="s">
        <v>201</v>
      </c>
      <c r="D297" s="16" t="s">
        <v>20</v>
      </c>
      <c r="E297" s="27">
        <v>200000</v>
      </c>
      <c r="F297" s="18">
        <f t="shared" si="7"/>
        <v>-190000</v>
      </c>
      <c r="G297" s="27">
        <v>10000</v>
      </c>
      <c r="H297" s="19"/>
      <c r="I297" s="20"/>
    </row>
    <row r="298" spans="1:9" s="21" customFormat="1" outlineLevel="7" x14ac:dyDescent="0.25">
      <c r="A298" s="35" t="s">
        <v>414</v>
      </c>
      <c r="B298" s="16" t="s">
        <v>311</v>
      </c>
      <c r="C298" s="36" t="s">
        <v>396</v>
      </c>
      <c r="D298" s="16"/>
      <c r="E298" s="27"/>
      <c r="F298" s="18"/>
      <c r="G298" s="27">
        <f>G299</f>
        <v>100000</v>
      </c>
      <c r="H298" s="19"/>
      <c r="I298" s="20"/>
    </row>
    <row r="299" spans="1:9" s="21" customFormat="1" outlineLevel="7" x14ac:dyDescent="0.25">
      <c r="A299" s="26" t="s">
        <v>21</v>
      </c>
      <c r="B299" s="16" t="s">
        <v>311</v>
      </c>
      <c r="C299" s="36" t="s">
        <v>396</v>
      </c>
      <c r="D299" s="16" t="s">
        <v>22</v>
      </c>
      <c r="E299" s="27"/>
      <c r="F299" s="18"/>
      <c r="G299" s="27">
        <f>G300</f>
        <v>100000</v>
      </c>
      <c r="H299" s="19"/>
      <c r="I299" s="20"/>
    </row>
    <row r="300" spans="1:9" s="21" customFormat="1" ht="45" outlineLevel="7" x14ac:dyDescent="0.25">
      <c r="A300" s="26" t="s">
        <v>322</v>
      </c>
      <c r="B300" s="16" t="s">
        <v>311</v>
      </c>
      <c r="C300" s="36" t="s">
        <v>396</v>
      </c>
      <c r="D300" s="16" t="s">
        <v>321</v>
      </c>
      <c r="E300" s="27"/>
      <c r="F300" s="18"/>
      <c r="G300" s="27">
        <v>100000</v>
      </c>
      <c r="H300" s="19"/>
      <c r="I300" s="20"/>
    </row>
    <row r="301" spans="1:9" s="21" customFormat="1" ht="45" outlineLevel="5" x14ac:dyDescent="0.25">
      <c r="A301" s="26" t="s">
        <v>202</v>
      </c>
      <c r="B301" s="16" t="s">
        <v>311</v>
      </c>
      <c r="C301" s="16" t="s">
        <v>203</v>
      </c>
      <c r="D301" s="16"/>
      <c r="E301" s="27">
        <v>700000</v>
      </c>
      <c r="F301" s="18">
        <f t="shared" si="7"/>
        <v>150000</v>
      </c>
      <c r="G301" s="27">
        <f>G302</f>
        <v>850000</v>
      </c>
      <c r="H301" s="19"/>
      <c r="I301" s="20"/>
    </row>
    <row r="302" spans="1:9" s="21" customFormat="1" ht="45" outlineLevel="6" x14ac:dyDescent="0.25">
      <c r="A302" s="26" t="s">
        <v>204</v>
      </c>
      <c r="B302" s="16" t="s">
        <v>311</v>
      </c>
      <c r="C302" s="16" t="s">
        <v>205</v>
      </c>
      <c r="D302" s="16"/>
      <c r="E302" s="27">
        <v>700000</v>
      </c>
      <c r="F302" s="18">
        <f t="shared" si="7"/>
        <v>150000</v>
      </c>
      <c r="G302" s="27">
        <f>G303</f>
        <v>850000</v>
      </c>
      <c r="H302" s="19"/>
      <c r="I302" s="20"/>
    </row>
    <row r="303" spans="1:9" s="21" customFormat="1" ht="30" outlineLevel="7" x14ac:dyDescent="0.25">
      <c r="A303" s="26" t="s">
        <v>17</v>
      </c>
      <c r="B303" s="16" t="s">
        <v>311</v>
      </c>
      <c r="C303" s="16" t="s">
        <v>205</v>
      </c>
      <c r="D303" s="16" t="s">
        <v>18</v>
      </c>
      <c r="E303" s="27">
        <v>700000</v>
      </c>
      <c r="F303" s="18">
        <f t="shared" si="7"/>
        <v>150000</v>
      </c>
      <c r="G303" s="27">
        <f>G304</f>
        <v>850000</v>
      </c>
      <c r="H303" s="19"/>
      <c r="I303" s="20"/>
    </row>
    <row r="304" spans="1:9" s="21" customFormat="1" ht="30" outlineLevel="7" x14ac:dyDescent="0.25">
      <c r="A304" s="26" t="s">
        <v>19</v>
      </c>
      <c r="B304" s="16" t="s">
        <v>311</v>
      </c>
      <c r="C304" s="16" t="s">
        <v>205</v>
      </c>
      <c r="D304" s="16" t="s">
        <v>20</v>
      </c>
      <c r="E304" s="27">
        <v>700000</v>
      </c>
      <c r="F304" s="18">
        <f t="shared" si="7"/>
        <v>150000</v>
      </c>
      <c r="G304" s="27">
        <v>850000</v>
      </c>
      <c r="H304" s="19"/>
      <c r="I304" s="20"/>
    </row>
    <row r="305" spans="1:9" s="21" customFormat="1" ht="30" outlineLevel="3" x14ac:dyDescent="0.25">
      <c r="A305" s="26" t="s">
        <v>206</v>
      </c>
      <c r="B305" s="16" t="s">
        <v>311</v>
      </c>
      <c r="C305" s="16" t="s">
        <v>207</v>
      </c>
      <c r="D305" s="16"/>
      <c r="E305" s="27">
        <v>45269927.049999997</v>
      </c>
      <c r="F305" s="18">
        <f t="shared" si="7"/>
        <v>-6006683.049999997</v>
      </c>
      <c r="G305" s="27">
        <f>G306+G310+G323</f>
        <v>39263244</v>
      </c>
      <c r="H305" s="19"/>
      <c r="I305" s="20"/>
    </row>
    <row r="306" spans="1:9" s="21" customFormat="1" ht="30" outlineLevel="5" x14ac:dyDescent="0.25">
      <c r="A306" s="26" t="s">
        <v>208</v>
      </c>
      <c r="B306" s="16" t="s">
        <v>311</v>
      </c>
      <c r="C306" s="16" t="s">
        <v>209</v>
      </c>
      <c r="D306" s="16"/>
      <c r="E306" s="27">
        <v>150000</v>
      </c>
      <c r="F306" s="18">
        <f t="shared" si="7"/>
        <v>50000</v>
      </c>
      <c r="G306" s="27">
        <f>G307</f>
        <v>200000</v>
      </c>
      <c r="H306" s="19"/>
      <c r="I306" s="20"/>
    </row>
    <row r="307" spans="1:9" s="21" customFormat="1" ht="35.25" customHeight="1" outlineLevel="6" x14ac:dyDescent="0.25">
      <c r="A307" s="26" t="s">
        <v>293</v>
      </c>
      <c r="B307" s="16" t="s">
        <v>311</v>
      </c>
      <c r="C307" s="16" t="s">
        <v>210</v>
      </c>
      <c r="D307" s="16"/>
      <c r="E307" s="27">
        <v>150000</v>
      </c>
      <c r="F307" s="18">
        <f t="shared" si="7"/>
        <v>50000</v>
      </c>
      <c r="G307" s="27">
        <f>G308</f>
        <v>200000</v>
      </c>
      <c r="H307" s="19"/>
      <c r="I307" s="20"/>
    </row>
    <row r="308" spans="1:9" s="21" customFormat="1" ht="30" outlineLevel="7" x14ac:dyDescent="0.25">
      <c r="A308" s="26" t="s">
        <v>17</v>
      </c>
      <c r="B308" s="16" t="s">
        <v>311</v>
      </c>
      <c r="C308" s="16" t="s">
        <v>210</v>
      </c>
      <c r="D308" s="16" t="s">
        <v>18</v>
      </c>
      <c r="E308" s="27">
        <v>150000</v>
      </c>
      <c r="F308" s="18">
        <f t="shared" si="7"/>
        <v>50000</v>
      </c>
      <c r="G308" s="27">
        <f>G309</f>
        <v>200000</v>
      </c>
      <c r="H308" s="19"/>
      <c r="I308" s="20"/>
    </row>
    <row r="309" spans="1:9" s="21" customFormat="1" ht="30" outlineLevel="7" x14ac:dyDescent="0.25">
      <c r="A309" s="26" t="s">
        <v>19</v>
      </c>
      <c r="B309" s="16" t="s">
        <v>311</v>
      </c>
      <c r="C309" s="16" t="s">
        <v>210</v>
      </c>
      <c r="D309" s="16" t="s">
        <v>20</v>
      </c>
      <c r="E309" s="27">
        <v>150000</v>
      </c>
      <c r="F309" s="18">
        <f t="shared" si="7"/>
        <v>50000</v>
      </c>
      <c r="G309" s="27">
        <v>200000</v>
      </c>
      <c r="H309" s="19"/>
      <c r="I309" s="20"/>
    </row>
    <row r="310" spans="1:9" s="21" customFormat="1" outlineLevel="5" x14ac:dyDescent="0.25">
      <c r="A310" s="26" t="s">
        <v>211</v>
      </c>
      <c r="B310" s="16" t="s">
        <v>311</v>
      </c>
      <c r="C310" s="16" t="s">
        <v>212</v>
      </c>
      <c r="D310" s="16"/>
      <c r="E310" s="27">
        <v>17619927.050000001</v>
      </c>
      <c r="F310" s="18">
        <f t="shared" si="7"/>
        <v>6643316.9499999993</v>
      </c>
      <c r="G310" s="27">
        <f>G311+G314+G317+G320</f>
        <v>24263244</v>
      </c>
      <c r="H310" s="19"/>
      <c r="I310" s="20"/>
    </row>
    <row r="311" spans="1:9" s="21" customFormat="1" ht="30" outlineLevel="6" x14ac:dyDescent="0.25">
      <c r="A311" s="26" t="s">
        <v>213</v>
      </c>
      <c r="B311" s="16" t="s">
        <v>311</v>
      </c>
      <c r="C311" s="16" t="s">
        <v>214</v>
      </c>
      <c r="D311" s="16"/>
      <c r="E311" s="27">
        <v>600000</v>
      </c>
      <c r="F311" s="18">
        <f t="shared" si="7"/>
        <v>400000</v>
      </c>
      <c r="G311" s="27">
        <f>G312</f>
        <v>1000000</v>
      </c>
      <c r="H311" s="19"/>
      <c r="I311" s="20"/>
    </row>
    <row r="312" spans="1:9" s="21" customFormat="1" ht="30" outlineLevel="7" x14ac:dyDescent="0.25">
      <c r="A312" s="26" t="s">
        <v>17</v>
      </c>
      <c r="B312" s="16" t="s">
        <v>311</v>
      </c>
      <c r="C312" s="16" t="s">
        <v>214</v>
      </c>
      <c r="D312" s="16" t="s">
        <v>18</v>
      </c>
      <c r="E312" s="27">
        <v>600000</v>
      </c>
      <c r="F312" s="18">
        <f t="shared" si="7"/>
        <v>400000</v>
      </c>
      <c r="G312" s="27">
        <f>G313</f>
        <v>1000000</v>
      </c>
      <c r="H312" s="19"/>
      <c r="I312" s="20"/>
    </row>
    <row r="313" spans="1:9" s="21" customFormat="1" ht="30" outlineLevel="7" x14ac:dyDescent="0.25">
      <c r="A313" s="26" t="s">
        <v>19</v>
      </c>
      <c r="B313" s="16" t="s">
        <v>311</v>
      </c>
      <c r="C313" s="16" t="s">
        <v>214</v>
      </c>
      <c r="D313" s="16" t="s">
        <v>20</v>
      </c>
      <c r="E313" s="27">
        <v>600000</v>
      </c>
      <c r="F313" s="18">
        <f t="shared" si="7"/>
        <v>400000</v>
      </c>
      <c r="G313" s="27">
        <v>1000000</v>
      </c>
      <c r="H313" s="19"/>
      <c r="I313" s="20"/>
    </row>
    <row r="314" spans="1:9" s="21" customFormat="1" ht="45" outlineLevel="6" x14ac:dyDescent="0.25">
      <c r="A314" s="26" t="s">
        <v>215</v>
      </c>
      <c r="B314" s="16" t="s">
        <v>311</v>
      </c>
      <c r="C314" s="16" t="s">
        <v>216</v>
      </c>
      <c r="D314" s="16"/>
      <c r="E314" s="27">
        <v>2814000</v>
      </c>
      <c r="F314" s="18">
        <f t="shared" si="7"/>
        <v>186000</v>
      </c>
      <c r="G314" s="27">
        <f>G315</f>
        <v>3000000</v>
      </c>
      <c r="H314" s="19"/>
      <c r="I314" s="20"/>
    </row>
    <row r="315" spans="1:9" s="21" customFormat="1" ht="30" outlineLevel="7" x14ac:dyDescent="0.25">
      <c r="A315" s="26" t="s">
        <v>17</v>
      </c>
      <c r="B315" s="16" t="s">
        <v>311</v>
      </c>
      <c r="C315" s="16" t="s">
        <v>216</v>
      </c>
      <c r="D315" s="16" t="s">
        <v>18</v>
      </c>
      <c r="E315" s="27">
        <v>2814000</v>
      </c>
      <c r="F315" s="18">
        <f t="shared" si="7"/>
        <v>186000</v>
      </c>
      <c r="G315" s="27">
        <f>G316</f>
        <v>3000000</v>
      </c>
      <c r="H315" s="19"/>
      <c r="I315" s="20"/>
    </row>
    <row r="316" spans="1:9" s="21" customFormat="1" ht="30" outlineLevel="7" x14ac:dyDescent="0.25">
      <c r="A316" s="26" t="s">
        <v>19</v>
      </c>
      <c r="B316" s="16" t="s">
        <v>311</v>
      </c>
      <c r="C316" s="16" t="s">
        <v>216</v>
      </c>
      <c r="D316" s="16" t="s">
        <v>20</v>
      </c>
      <c r="E316" s="27">
        <v>2814000</v>
      </c>
      <c r="F316" s="18">
        <f t="shared" si="7"/>
        <v>186000</v>
      </c>
      <c r="G316" s="27">
        <v>3000000</v>
      </c>
      <c r="H316" s="19"/>
      <c r="I316" s="20"/>
    </row>
    <row r="317" spans="1:9" s="21" customFormat="1" ht="45" hidden="1" outlineLevel="6" x14ac:dyDescent="0.25">
      <c r="A317" s="26" t="s">
        <v>217</v>
      </c>
      <c r="B317" s="16" t="s">
        <v>311</v>
      </c>
      <c r="C317" s="16" t="s">
        <v>218</v>
      </c>
      <c r="D317" s="16"/>
      <c r="E317" s="27">
        <v>5000000</v>
      </c>
      <c r="F317" s="18">
        <f t="shared" si="7"/>
        <v>-5000000</v>
      </c>
      <c r="G317" s="27">
        <f>G318</f>
        <v>0</v>
      </c>
      <c r="H317" s="19"/>
      <c r="I317" s="20"/>
    </row>
    <row r="318" spans="1:9" s="21" customFormat="1" hidden="1" outlineLevel="7" x14ac:dyDescent="0.25">
      <c r="A318" s="26" t="s">
        <v>21</v>
      </c>
      <c r="B318" s="16" t="s">
        <v>311</v>
      </c>
      <c r="C318" s="16" t="s">
        <v>218</v>
      </c>
      <c r="D318" s="16" t="s">
        <v>22</v>
      </c>
      <c r="E318" s="27">
        <v>5000000</v>
      </c>
      <c r="F318" s="18">
        <f t="shared" si="7"/>
        <v>-5000000</v>
      </c>
      <c r="G318" s="27">
        <f>G319</f>
        <v>0</v>
      </c>
      <c r="H318" s="19"/>
      <c r="I318" s="20"/>
    </row>
    <row r="319" spans="1:9" s="21" customFormat="1" ht="47.25" hidden="1" customHeight="1" outlineLevel="7" x14ac:dyDescent="0.25">
      <c r="A319" s="26" t="s">
        <v>322</v>
      </c>
      <c r="B319" s="16" t="s">
        <v>311</v>
      </c>
      <c r="C319" s="16" t="s">
        <v>218</v>
      </c>
      <c r="D319" s="16" t="s">
        <v>321</v>
      </c>
      <c r="E319" s="27">
        <v>5000000</v>
      </c>
      <c r="F319" s="18">
        <f t="shared" si="7"/>
        <v>-5000000</v>
      </c>
      <c r="G319" s="27">
        <v>0</v>
      </c>
      <c r="H319" s="19"/>
      <c r="I319" s="20"/>
    </row>
    <row r="320" spans="1:9" s="21" customFormat="1" ht="111.75" customHeight="1" outlineLevel="6" collapsed="1" x14ac:dyDescent="0.25">
      <c r="A320" s="28" t="s">
        <v>219</v>
      </c>
      <c r="B320" s="16" t="s">
        <v>311</v>
      </c>
      <c r="C320" s="16" t="s">
        <v>220</v>
      </c>
      <c r="D320" s="16"/>
      <c r="E320" s="27">
        <v>9205927.0500000007</v>
      </c>
      <c r="F320" s="18">
        <f t="shared" si="7"/>
        <v>11057316.949999999</v>
      </c>
      <c r="G320" s="27">
        <f>G321</f>
        <v>20263244</v>
      </c>
      <c r="H320" s="19"/>
      <c r="I320" s="20"/>
    </row>
    <row r="321" spans="1:9" s="21" customFormat="1" ht="30" outlineLevel="7" x14ac:dyDescent="0.25">
      <c r="A321" s="26" t="s">
        <v>17</v>
      </c>
      <c r="B321" s="16" t="s">
        <v>311</v>
      </c>
      <c r="C321" s="16" t="s">
        <v>220</v>
      </c>
      <c r="D321" s="16" t="s">
        <v>18</v>
      </c>
      <c r="E321" s="27">
        <v>9205927.0500000007</v>
      </c>
      <c r="F321" s="18">
        <f t="shared" si="7"/>
        <v>11057316.949999999</v>
      </c>
      <c r="G321" s="27">
        <f>G322</f>
        <v>20263244</v>
      </c>
      <c r="H321" s="19"/>
      <c r="I321" s="20"/>
    </row>
    <row r="322" spans="1:9" s="21" customFormat="1" ht="30" outlineLevel="7" x14ac:dyDescent="0.25">
      <c r="A322" s="26" t="s">
        <v>19</v>
      </c>
      <c r="B322" s="16" t="s">
        <v>311</v>
      </c>
      <c r="C322" s="16" t="s">
        <v>220</v>
      </c>
      <c r="D322" s="16" t="s">
        <v>20</v>
      </c>
      <c r="E322" s="27">
        <v>9205927.0500000007</v>
      </c>
      <c r="F322" s="18">
        <f t="shared" si="7"/>
        <v>11057316.949999999</v>
      </c>
      <c r="G322" s="27">
        <v>20263244</v>
      </c>
      <c r="H322" s="19"/>
      <c r="I322" s="20"/>
    </row>
    <row r="323" spans="1:9" s="21" customFormat="1" ht="30" outlineLevel="5" x14ac:dyDescent="0.25">
      <c r="A323" s="26" t="s">
        <v>221</v>
      </c>
      <c r="B323" s="16" t="s">
        <v>311</v>
      </c>
      <c r="C323" s="16" t="s">
        <v>222</v>
      </c>
      <c r="D323" s="16"/>
      <c r="E323" s="27">
        <v>27500000</v>
      </c>
      <c r="F323" s="18">
        <f t="shared" ref="F323:F428" si="8">G323-E323</f>
        <v>-12700000</v>
      </c>
      <c r="G323" s="27">
        <f>G324+G329+G332</f>
        <v>14800000</v>
      </c>
      <c r="H323" s="19"/>
      <c r="I323" s="20"/>
    </row>
    <row r="324" spans="1:9" s="21" customFormat="1" outlineLevel="6" x14ac:dyDescent="0.25">
      <c r="A324" s="26" t="s">
        <v>223</v>
      </c>
      <c r="B324" s="16" t="s">
        <v>311</v>
      </c>
      <c r="C324" s="16" t="s">
        <v>224</v>
      </c>
      <c r="D324" s="16"/>
      <c r="E324" s="27">
        <v>13500000</v>
      </c>
      <c r="F324" s="18">
        <f t="shared" si="8"/>
        <v>500000</v>
      </c>
      <c r="G324" s="27">
        <f>G325+G327</f>
        <v>14000000</v>
      </c>
      <c r="H324" s="19"/>
      <c r="I324" s="20"/>
    </row>
    <row r="325" spans="1:9" s="21" customFormat="1" ht="30" outlineLevel="7" x14ac:dyDescent="0.25">
      <c r="A325" s="26" t="s">
        <v>17</v>
      </c>
      <c r="B325" s="16" t="s">
        <v>311</v>
      </c>
      <c r="C325" s="16" t="s">
        <v>224</v>
      </c>
      <c r="D325" s="16" t="s">
        <v>18</v>
      </c>
      <c r="E325" s="27">
        <v>13500000</v>
      </c>
      <c r="F325" s="18">
        <f t="shared" si="8"/>
        <v>500000</v>
      </c>
      <c r="G325" s="27">
        <f>G326</f>
        <v>14000000</v>
      </c>
      <c r="H325" s="19"/>
      <c r="I325" s="20"/>
    </row>
    <row r="326" spans="1:9" s="21" customFormat="1" ht="30" outlineLevel="7" x14ac:dyDescent="0.25">
      <c r="A326" s="26" t="s">
        <v>19</v>
      </c>
      <c r="B326" s="16" t="s">
        <v>311</v>
      </c>
      <c r="C326" s="16" t="s">
        <v>224</v>
      </c>
      <c r="D326" s="16" t="s">
        <v>20</v>
      </c>
      <c r="E326" s="27">
        <v>13500000</v>
      </c>
      <c r="F326" s="18">
        <f t="shared" si="8"/>
        <v>500000</v>
      </c>
      <c r="G326" s="27">
        <v>14000000</v>
      </c>
      <c r="H326" s="19"/>
      <c r="I326" s="20"/>
    </row>
    <row r="327" spans="1:9" s="21" customFormat="1" hidden="1" outlineLevel="7" x14ac:dyDescent="0.25">
      <c r="A327" s="26" t="s">
        <v>21</v>
      </c>
      <c r="B327" s="16" t="s">
        <v>311</v>
      </c>
      <c r="C327" s="16" t="s">
        <v>224</v>
      </c>
      <c r="D327" s="16" t="s">
        <v>22</v>
      </c>
      <c r="E327" s="27">
        <v>0</v>
      </c>
      <c r="F327" s="18">
        <f t="shared" si="8"/>
        <v>0</v>
      </c>
      <c r="G327" s="27">
        <f>G328</f>
        <v>0</v>
      </c>
      <c r="H327" s="19"/>
      <c r="I327" s="20"/>
    </row>
    <row r="328" spans="1:9" s="21" customFormat="1" hidden="1" outlineLevel="7" x14ac:dyDescent="0.25">
      <c r="A328" s="26" t="s">
        <v>23</v>
      </c>
      <c r="B328" s="16" t="s">
        <v>311</v>
      </c>
      <c r="C328" s="16" t="s">
        <v>224</v>
      </c>
      <c r="D328" s="16" t="s">
        <v>24</v>
      </c>
      <c r="E328" s="27">
        <v>0</v>
      </c>
      <c r="F328" s="18">
        <f t="shared" si="8"/>
        <v>0</v>
      </c>
      <c r="G328" s="27"/>
      <c r="H328" s="19"/>
      <c r="I328" s="20"/>
    </row>
    <row r="329" spans="1:9" s="21" customFormat="1" ht="30" hidden="1" outlineLevel="6" x14ac:dyDescent="0.25">
      <c r="A329" s="26" t="s">
        <v>225</v>
      </c>
      <c r="B329" s="16" t="s">
        <v>311</v>
      </c>
      <c r="C329" s="16" t="s">
        <v>226</v>
      </c>
      <c r="D329" s="16"/>
      <c r="E329" s="27">
        <v>14000000</v>
      </c>
      <c r="F329" s="18">
        <f t="shared" si="8"/>
        <v>-14000000</v>
      </c>
      <c r="G329" s="27">
        <f>G330</f>
        <v>0</v>
      </c>
      <c r="H329" s="19"/>
      <c r="I329" s="20"/>
    </row>
    <row r="330" spans="1:9" s="21" customFormat="1" hidden="1" outlineLevel="7" x14ac:dyDescent="0.25">
      <c r="A330" s="26" t="s">
        <v>21</v>
      </c>
      <c r="B330" s="16" t="s">
        <v>311</v>
      </c>
      <c r="C330" s="16" t="s">
        <v>226</v>
      </c>
      <c r="D330" s="16" t="s">
        <v>22</v>
      </c>
      <c r="E330" s="27">
        <v>14000000</v>
      </c>
      <c r="F330" s="18">
        <f t="shared" si="8"/>
        <v>-14000000</v>
      </c>
      <c r="G330" s="27">
        <f>G331</f>
        <v>0</v>
      </c>
      <c r="H330" s="19"/>
      <c r="I330" s="20"/>
    </row>
    <row r="331" spans="1:9" s="21" customFormat="1" hidden="1" outlineLevel="7" x14ac:dyDescent="0.25">
      <c r="A331" s="26" t="s">
        <v>23</v>
      </c>
      <c r="B331" s="16" t="s">
        <v>311</v>
      </c>
      <c r="C331" s="16" t="s">
        <v>226</v>
      </c>
      <c r="D331" s="16" t="s">
        <v>24</v>
      </c>
      <c r="E331" s="27">
        <v>14000000</v>
      </c>
      <c r="F331" s="18">
        <f t="shared" si="8"/>
        <v>-14000000</v>
      </c>
      <c r="G331" s="27"/>
      <c r="H331" s="19"/>
      <c r="I331" s="20"/>
    </row>
    <row r="332" spans="1:9" s="55" customFormat="1" ht="22.5" customHeight="1" outlineLevel="7" x14ac:dyDescent="0.25">
      <c r="A332" s="48" t="s">
        <v>415</v>
      </c>
      <c r="B332" s="50" t="s">
        <v>311</v>
      </c>
      <c r="C332" s="50" t="s">
        <v>405</v>
      </c>
      <c r="D332" s="50"/>
      <c r="E332" s="51"/>
      <c r="F332" s="52"/>
      <c r="G332" s="51">
        <f>G333</f>
        <v>800000</v>
      </c>
      <c r="H332" s="53"/>
      <c r="I332" s="54"/>
    </row>
    <row r="333" spans="1:9" s="55" customFormat="1" ht="30" outlineLevel="7" x14ac:dyDescent="0.25">
      <c r="A333" s="48" t="s">
        <v>17</v>
      </c>
      <c r="B333" s="50" t="s">
        <v>311</v>
      </c>
      <c r="C333" s="50" t="s">
        <v>405</v>
      </c>
      <c r="D333" s="50" t="s">
        <v>18</v>
      </c>
      <c r="E333" s="51"/>
      <c r="F333" s="52"/>
      <c r="G333" s="51">
        <f>G334</f>
        <v>800000</v>
      </c>
      <c r="H333" s="53"/>
      <c r="I333" s="54"/>
    </row>
    <row r="334" spans="1:9" s="55" customFormat="1" ht="30" outlineLevel="7" x14ac:dyDescent="0.25">
      <c r="A334" s="48" t="s">
        <v>19</v>
      </c>
      <c r="B334" s="50" t="s">
        <v>311</v>
      </c>
      <c r="C334" s="50" t="s">
        <v>405</v>
      </c>
      <c r="D334" s="50" t="s">
        <v>20</v>
      </c>
      <c r="E334" s="51"/>
      <c r="F334" s="52"/>
      <c r="G334" s="51">
        <v>800000</v>
      </c>
      <c r="H334" s="53"/>
      <c r="I334" s="54"/>
    </row>
    <row r="335" spans="1:9" s="21" customFormat="1" outlineLevel="2" x14ac:dyDescent="0.25">
      <c r="A335" s="22" t="s">
        <v>227</v>
      </c>
      <c r="B335" s="23" t="s">
        <v>312</v>
      </c>
      <c r="C335" s="23"/>
      <c r="D335" s="23"/>
      <c r="E335" s="24">
        <f>E342+E371+E383</f>
        <v>37133093.530000001</v>
      </c>
      <c r="F335" s="25">
        <f t="shared" si="8"/>
        <v>28270534.310000002</v>
      </c>
      <c r="G335" s="24">
        <f>G342+G371+G383+G336</f>
        <v>65403627.840000004</v>
      </c>
      <c r="H335" s="19"/>
      <c r="I335" s="20"/>
    </row>
    <row r="336" spans="1:9" s="21" customFormat="1" ht="33.75" customHeight="1" outlineLevel="2" x14ac:dyDescent="0.25">
      <c r="A336" s="26" t="s">
        <v>194</v>
      </c>
      <c r="B336" s="16" t="s">
        <v>312</v>
      </c>
      <c r="C336" s="16" t="s">
        <v>195</v>
      </c>
      <c r="D336" s="16"/>
      <c r="E336" s="27"/>
      <c r="F336" s="18"/>
      <c r="G336" s="27">
        <f>G337</f>
        <v>600000</v>
      </c>
      <c r="H336" s="19"/>
      <c r="I336" s="20"/>
    </row>
    <row r="337" spans="1:9" s="21" customFormat="1" outlineLevel="2" x14ac:dyDescent="0.25">
      <c r="A337" s="26" t="s">
        <v>337</v>
      </c>
      <c r="B337" s="16" t="s">
        <v>312</v>
      </c>
      <c r="C337" s="16" t="s">
        <v>338</v>
      </c>
      <c r="D337" s="16"/>
      <c r="E337" s="27"/>
      <c r="F337" s="18"/>
      <c r="G337" s="27">
        <f>G338</f>
        <v>600000</v>
      </c>
      <c r="H337" s="19"/>
      <c r="I337" s="20"/>
    </row>
    <row r="338" spans="1:9" s="21" customFormat="1" ht="45" outlineLevel="2" x14ac:dyDescent="0.25">
      <c r="A338" s="26" t="s">
        <v>336</v>
      </c>
      <c r="B338" s="16" t="s">
        <v>312</v>
      </c>
      <c r="C338" s="16" t="s">
        <v>339</v>
      </c>
      <c r="D338" s="16"/>
      <c r="E338" s="27"/>
      <c r="F338" s="18"/>
      <c r="G338" s="27">
        <f>G339</f>
        <v>600000</v>
      </c>
      <c r="H338" s="19"/>
      <c r="I338" s="20"/>
    </row>
    <row r="339" spans="1:9" s="21" customFormat="1" outlineLevel="2" x14ac:dyDescent="0.25">
      <c r="A339" s="26" t="s">
        <v>416</v>
      </c>
      <c r="B339" s="16" t="s">
        <v>312</v>
      </c>
      <c r="C339" s="16" t="s">
        <v>395</v>
      </c>
      <c r="D339" s="16"/>
      <c r="E339" s="27"/>
      <c r="F339" s="18"/>
      <c r="G339" s="27">
        <f>G340</f>
        <v>600000</v>
      </c>
      <c r="H339" s="19"/>
      <c r="I339" s="20"/>
    </row>
    <row r="340" spans="1:9" s="21" customFormat="1" ht="30" outlineLevel="2" x14ac:dyDescent="0.25">
      <c r="A340" s="26" t="s">
        <v>17</v>
      </c>
      <c r="B340" s="16" t="s">
        <v>312</v>
      </c>
      <c r="C340" s="16" t="s">
        <v>395</v>
      </c>
      <c r="D340" s="16" t="s">
        <v>18</v>
      </c>
      <c r="E340" s="27"/>
      <c r="F340" s="18"/>
      <c r="G340" s="27">
        <f>G341</f>
        <v>600000</v>
      </c>
      <c r="H340" s="19"/>
      <c r="I340" s="20"/>
    </row>
    <row r="341" spans="1:9" s="21" customFormat="1" ht="30" outlineLevel="2" x14ac:dyDescent="0.25">
      <c r="A341" s="26" t="s">
        <v>19</v>
      </c>
      <c r="B341" s="16" t="s">
        <v>312</v>
      </c>
      <c r="C341" s="16" t="s">
        <v>395</v>
      </c>
      <c r="D341" s="16" t="s">
        <v>20</v>
      </c>
      <c r="E341" s="24"/>
      <c r="F341" s="25"/>
      <c r="G341" s="27">
        <v>600000</v>
      </c>
      <c r="H341" s="19"/>
      <c r="I341" s="20"/>
    </row>
    <row r="342" spans="1:9" s="21" customFormat="1" ht="30" outlineLevel="3" x14ac:dyDescent="0.25">
      <c r="A342" s="26" t="s">
        <v>41</v>
      </c>
      <c r="B342" s="16" t="s">
        <v>312</v>
      </c>
      <c r="C342" s="16" t="s">
        <v>42</v>
      </c>
      <c r="D342" s="16"/>
      <c r="E342" s="27">
        <f>E343</f>
        <v>27133539.080000002</v>
      </c>
      <c r="F342" s="18">
        <f t="shared" si="8"/>
        <v>27776335.239999998</v>
      </c>
      <c r="G342" s="27">
        <f>G343</f>
        <v>54909874.32</v>
      </c>
      <c r="H342" s="19"/>
      <c r="I342" s="20"/>
    </row>
    <row r="343" spans="1:9" s="21" customFormat="1" outlineLevel="4" x14ac:dyDescent="0.25">
      <c r="A343" s="26" t="s">
        <v>43</v>
      </c>
      <c r="B343" s="16" t="s">
        <v>312</v>
      </c>
      <c r="C343" s="16" t="s">
        <v>44</v>
      </c>
      <c r="D343" s="16"/>
      <c r="E343" s="27">
        <f>E344+E348+E352+E360</f>
        <v>27133539.080000002</v>
      </c>
      <c r="F343" s="18">
        <f t="shared" si="8"/>
        <v>27776335.239999998</v>
      </c>
      <c r="G343" s="27">
        <f>G344+G348+G352+G360</f>
        <v>54909874.32</v>
      </c>
      <c r="H343" s="19"/>
      <c r="I343" s="20"/>
    </row>
    <row r="344" spans="1:9" s="21" customFormat="1" ht="18" customHeight="1" outlineLevel="5" x14ac:dyDescent="0.25">
      <c r="A344" s="26" t="s">
        <v>45</v>
      </c>
      <c r="B344" s="16" t="s">
        <v>312</v>
      </c>
      <c r="C344" s="16" t="s">
        <v>46</v>
      </c>
      <c r="D344" s="16"/>
      <c r="E344" s="27">
        <f>E345</f>
        <v>2038045.53</v>
      </c>
      <c r="F344" s="18">
        <f t="shared" si="8"/>
        <v>-238045.53000000003</v>
      </c>
      <c r="G344" s="27">
        <f>G345</f>
        <v>1800000</v>
      </c>
      <c r="H344" s="19"/>
      <c r="I344" s="20"/>
    </row>
    <row r="345" spans="1:9" s="21" customFormat="1" outlineLevel="6" x14ac:dyDescent="0.25">
      <c r="A345" s="26" t="s">
        <v>228</v>
      </c>
      <c r="B345" s="16" t="s">
        <v>312</v>
      </c>
      <c r="C345" s="16" t="s">
        <v>229</v>
      </c>
      <c r="D345" s="16"/>
      <c r="E345" s="27">
        <f>E346</f>
        <v>2038045.53</v>
      </c>
      <c r="F345" s="18">
        <f t="shared" si="8"/>
        <v>-238045.53000000003</v>
      </c>
      <c r="G345" s="27">
        <f>G346</f>
        <v>1800000</v>
      </c>
      <c r="H345" s="19"/>
      <c r="I345" s="20"/>
    </row>
    <row r="346" spans="1:9" s="21" customFormat="1" ht="30" outlineLevel="7" x14ac:dyDescent="0.25">
      <c r="A346" s="26" t="s">
        <v>17</v>
      </c>
      <c r="B346" s="16" t="s">
        <v>312</v>
      </c>
      <c r="C346" s="16" t="s">
        <v>229</v>
      </c>
      <c r="D346" s="16" t="s">
        <v>18</v>
      </c>
      <c r="E346" s="27">
        <f>E347</f>
        <v>2038045.53</v>
      </c>
      <c r="F346" s="18">
        <f t="shared" si="8"/>
        <v>-238045.53000000003</v>
      </c>
      <c r="G346" s="27">
        <f>G347</f>
        <v>1800000</v>
      </c>
      <c r="H346" s="19"/>
      <c r="I346" s="20"/>
    </row>
    <row r="347" spans="1:9" s="21" customFormat="1" ht="30" outlineLevel="7" x14ac:dyDescent="0.25">
      <c r="A347" s="26" t="s">
        <v>19</v>
      </c>
      <c r="B347" s="16" t="s">
        <v>312</v>
      </c>
      <c r="C347" s="16" t="s">
        <v>229</v>
      </c>
      <c r="D347" s="16" t="s">
        <v>20</v>
      </c>
      <c r="E347" s="27">
        <v>2038045.53</v>
      </c>
      <c r="F347" s="18">
        <f t="shared" si="8"/>
        <v>-238045.53000000003</v>
      </c>
      <c r="G347" s="27">
        <v>1800000</v>
      </c>
      <c r="H347" s="19"/>
      <c r="I347" s="20"/>
    </row>
    <row r="348" spans="1:9" s="21" customFormat="1" outlineLevel="5" x14ac:dyDescent="0.25">
      <c r="A348" s="26" t="s">
        <v>230</v>
      </c>
      <c r="B348" s="16" t="s">
        <v>312</v>
      </c>
      <c r="C348" s="16" t="s">
        <v>231</v>
      </c>
      <c r="D348" s="16"/>
      <c r="E348" s="27">
        <f>E349</f>
        <v>2650000</v>
      </c>
      <c r="F348" s="18">
        <f t="shared" si="8"/>
        <v>-350000</v>
      </c>
      <c r="G348" s="27">
        <f>G349</f>
        <v>2300000</v>
      </c>
      <c r="H348" s="19"/>
      <c r="I348" s="20"/>
    </row>
    <row r="349" spans="1:9" s="21" customFormat="1" outlineLevel="6" x14ac:dyDescent="0.25">
      <c r="A349" s="26" t="s">
        <v>232</v>
      </c>
      <c r="B349" s="16" t="s">
        <v>312</v>
      </c>
      <c r="C349" s="16" t="s">
        <v>233</v>
      </c>
      <c r="D349" s="16"/>
      <c r="E349" s="27">
        <f>E350</f>
        <v>2650000</v>
      </c>
      <c r="F349" s="18">
        <f t="shared" si="8"/>
        <v>-350000</v>
      </c>
      <c r="G349" s="27">
        <f>G350</f>
        <v>2300000</v>
      </c>
      <c r="H349" s="19"/>
      <c r="I349" s="20"/>
    </row>
    <row r="350" spans="1:9" s="21" customFormat="1" ht="30" outlineLevel="7" x14ac:dyDescent="0.25">
      <c r="A350" s="26" t="s">
        <v>17</v>
      </c>
      <c r="B350" s="16" t="s">
        <v>312</v>
      </c>
      <c r="C350" s="16" t="s">
        <v>233</v>
      </c>
      <c r="D350" s="16" t="s">
        <v>18</v>
      </c>
      <c r="E350" s="27">
        <f>E351</f>
        <v>2650000</v>
      </c>
      <c r="F350" s="18">
        <f t="shared" si="8"/>
        <v>-350000</v>
      </c>
      <c r="G350" s="27">
        <f>G351</f>
        <v>2300000</v>
      </c>
      <c r="H350" s="19"/>
      <c r="I350" s="20"/>
    </row>
    <row r="351" spans="1:9" s="21" customFormat="1" ht="30" outlineLevel="7" x14ac:dyDescent="0.25">
      <c r="A351" s="26" t="s">
        <v>19</v>
      </c>
      <c r="B351" s="16" t="s">
        <v>312</v>
      </c>
      <c r="C351" s="16" t="s">
        <v>233</v>
      </c>
      <c r="D351" s="16" t="s">
        <v>20</v>
      </c>
      <c r="E351" s="27">
        <v>2650000</v>
      </c>
      <c r="F351" s="18">
        <f t="shared" si="8"/>
        <v>-350000</v>
      </c>
      <c r="G351" s="27">
        <v>2300000</v>
      </c>
      <c r="H351" s="19"/>
      <c r="I351" s="20"/>
    </row>
    <row r="352" spans="1:9" s="21" customFormat="1" ht="30" outlineLevel="5" x14ac:dyDescent="0.25">
      <c r="A352" s="26" t="s">
        <v>234</v>
      </c>
      <c r="B352" s="16" t="s">
        <v>312</v>
      </c>
      <c r="C352" s="16" t="s">
        <v>235</v>
      </c>
      <c r="D352" s="16"/>
      <c r="E352" s="27">
        <f>E353</f>
        <v>19500000</v>
      </c>
      <c r="F352" s="18">
        <f t="shared" si="8"/>
        <v>1967550</v>
      </c>
      <c r="G352" s="27">
        <f>G353</f>
        <v>21467550</v>
      </c>
      <c r="H352" s="19"/>
      <c r="I352" s="20"/>
    </row>
    <row r="353" spans="1:9" s="21" customFormat="1" ht="30" outlineLevel="6" x14ac:dyDescent="0.25">
      <c r="A353" s="26" t="s">
        <v>236</v>
      </c>
      <c r="B353" s="16" t="s">
        <v>312</v>
      </c>
      <c r="C353" s="16" t="s">
        <v>237</v>
      </c>
      <c r="D353" s="16"/>
      <c r="E353" s="27">
        <f>E354</f>
        <v>19500000</v>
      </c>
      <c r="F353" s="18">
        <f t="shared" si="8"/>
        <v>1967550</v>
      </c>
      <c r="G353" s="27">
        <f>G354</f>
        <v>21467550</v>
      </c>
      <c r="H353" s="19"/>
      <c r="I353" s="20"/>
    </row>
    <row r="354" spans="1:9" s="21" customFormat="1" ht="30" outlineLevel="7" x14ac:dyDescent="0.25">
      <c r="A354" s="26" t="s">
        <v>17</v>
      </c>
      <c r="B354" s="16" t="s">
        <v>312</v>
      </c>
      <c r="C354" s="16" t="s">
        <v>237</v>
      </c>
      <c r="D354" s="16" t="s">
        <v>18</v>
      </c>
      <c r="E354" s="27">
        <f>E355</f>
        <v>19500000</v>
      </c>
      <c r="F354" s="18">
        <f t="shared" si="8"/>
        <v>1967550</v>
      </c>
      <c r="G354" s="27">
        <f>G355</f>
        <v>21467550</v>
      </c>
      <c r="H354" s="19"/>
      <c r="I354" s="20"/>
    </row>
    <row r="355" spans="1:9" s="21" customFormat="1" ht="30" outlineLevel="7" x14ac:dyDescent="0.25">
      <c r="A355" s="26" t="s">
        <v>19</v>
      </c>
      <c r="B355" s="16" t="s">
        <v>312</v>
      </c>
      <c r="C355" s="16" t="s">
        <v>237</v>
      </c>
      <c r="D355" s="16" t="s">
        <v>20</v>
      </c>
      <c r="E355" s="27">
        <v>19500000</v>
      </c>
      <c r="F355" s="18">
        <f t="shared" si="8"/>
        <v>1967550</v>
      </c>
      <c r="G355" s="27">
        <v>21467550</v>
      </c>
      <c r="H355" s="19"/>
      <c r="I355" s="20"/>
    </row>
    <row r="356" spans="1:9" s="21" customFormat="1" hidden="1" outlineLevel="5" x14ac:dyDescent="0.25">
      <c r="A356" s="26" t="s">
        <v>294</v>
      </c>
      <c r="B356" s="16" t="s">
        <v>312</v>
      </c>
      <c r="C356" s="16" t="s">
        <v>238</v>
      </c>
      <c r="D356" s="16"/>
      <c r="E356" s="27">
        <v>0</v>
      </c>
      <c r="F356" s="18">
        <f t="shared" si="8"/>
        <v>0</v>
      </c>
      <c r="G356" s="27">
        <v>0</v>
      </c>
      <c r="H356" s="19"/>
      <c r="I356" s="20"/>
    </row>
    <row r="357" spans="1:9" s="21" customFormat="1" hidden="1" outlineLevel="6" x14ac:dyDescent="0.25">
      <c r="A357" s="26" t="s">
        <v>295</v>
      </c>
      <c r="B357" s="16" t="s">
        <v>312</v>
      </c>
      <c r="C357" s="16" t="s">
        <v>239</v>
      </c>
      <c r="D357" s="16"/>
      <c r="E357" s="27">
        <v>0</v>
      </c>
      <c r="F357" s="18">
        <f t="shared" si="8"/>
        <v>0</v>
      </c>
      <c r="G357" s="27">
        <v>0</v>
      </c>
      <c r="H357" s="19"/>
      <c r="I357" s="20"/>
    </row>
    <row r="358" spans="1:9" s="21" customFormat="1" ht="30" hidden="1" outlineLevel="7" x14ac:dyDescent="0.25">
      <c r="A358" s="26" t="s">
        <v>17</v>
      </c>
      <c r="B358" s="16" t="s">
        <v>312</v>
      </c>
      <c r="C358" s="16" t="s">
        <v>239</v>
      </c>
      <c r="D358" s="16" t="s">
        <v>18</v>
      </c>
      <c r="E358" s="27">
        <v>0</v>
      </c>
      <c r="F358" s="18">
        <f t="shared" si="8"/>
        <v>0</v>
      </c>
      <c r="G358" s="27">
        <v>0</v>
      </c>
      <c r="H358" s="19"/>
      <c r="I358" s="20"/>
    </row>
    <row r="359" spans="1:9" s="21" customFormat="1" ht="30" hidden="1" outlineLevel="7" x14ac:dyDescent="0.25">
      <c r="A359" s="26" t="s">
        <v>19</v>
      </c>
      <c r="B359" s="16" t="s">
        <v>312</v>
      </c>
      <c r="C359" s="16" t="s">
        <v>239</v>
      </c>
      <c r="D359" s="16" t="s">
        <v>20</v>
      </c>
      <c r="E359" s="27">
        <v>0</v>
      </c>
      <c r="F359" s="18">
        <f t="shared" si="8"/>
        <v>0</v>
      </c>
      <c r="G359" s="27">
        <v>0</v>
      </c>
      <c r="H359" s="19"/>
      <c r="I359" s="20"/>
    </row>
    <row r="360" spans="1:9" s="21" customFormat="1" outlineLevel="5" collapsed="1" x14ac:dyDescent="0.25">
      <c r="A360" s="26" t="s">
        <v>240</v>
      </c>
      <c r="B360" s="16" t="s">
        <v>312</v>
      </c>
      <c r="C360" s="16" t="s">
        <v>241</v>
      </c>
      <c r="D360" s="16"/>
      <c r="E360" s="27">
        <f>E361</f>
        <v>2945493.55</v>
      </c>
      <c r="F360" s="18">
        <f t="shared" si="8"/>
        <v>26396830.77</v>
      </c>
      <c r="G360" s="27">
        <f>G361+G368</f>
        <v>29342324.32</v>
      </c>
      <c r="H360" s="19"/>
      <c r="I360" s="20"/>
    </row>
    <row r="361" spans="1:9" s="21" customFormat="1" outlineLevel="6" x14ac:dyDescent="0.25">
      <c r="A361" s="26" t="s">
        <v>242</v>
      </c>
      <c r="B361" s="16" t="s">
        <v>312</v>
      </c>
      <c r="C361" s="16" t="s">
        <v>243</v>
      </c>
      <c r="D361" s="16"/>
      <c r="E361" s="27">
        <f>E362</f>
        <v>2945493.55</v>
      </c>
      <c r="F361" s="18">
        <f t="shared" si="8"/>
        <v>26396830.77</v>
      </c>
      <c r="G361" s="27">
        <f>G362+G364+G366</f>
        <v>29342324.32</v>
      </c>
      <c r="H361" s="19"/>
      <c r="I361" s="20"/>
    </row>
    <row r="362" spans="1:9" s="21" customFormat="1" ht="30" outlineLevel="7" x14ac:dyDescent="0.25">
      <c r="A362" s="26" t="s">
        <v>17</v>
      </c>
      <c r="B362" s="16" t="s">
        <v>312</v>
      </c>
      <c r="C362" s="16" t="s">
        <v>243</v>
      </c>
      <c r="D362" s="16" t="s">
        <v>18</v>
      </c>
      <c r="E362" s="27">
        <f>E363</f>
        <v>2945493.55</v>
      </c>
      <c r="F362" s="18">
        <f t="shared" si="8"/>
        <v>26396830.77</v>
      </c>
      <c r="G362" s="27">
        <f>G363</f>
        <v>29342324.32</v>
      </c>
      <c r="H362" s="19"/>
      <c r="I362" s="20"/>
    </row>
    <row r="363" spans="1:9" s="21" customFormat="1" ht="30" outlineLevel="7" x14ac:dyDescent="0.25">
      <c r="A363" s="26" t="s">
        <v>19</v>
      </c>
      <c r="B363" s="16" t="s">
        <v>312</v>
      </c>
      <c r="C363" s="16" t="s">
        <v>243</v>
      </c>
      <c r="D363" s="16" t="s">
        <v>20</v>
      </c>
      <c r="E363" s="12">
        <v>2945493.55</v>
      </c>
      <c r="F363" s="18">
        <f t="shared" si="8"/>
        <v>26396830.77</v>
      </c>
      <c r="G363" s="12">
        <v>29342324.32</v>
      </c>
      <c r="H363" s="19"/>
      <c r="I363" s="20"/>
    </row>
    <row r="364" spans="1:9" s="21" customFormat="1" hidden="1" outlineLevel="7" x14ac:dyDescent="0.25">
      <c r="A364" s="26" t="s">
        <v>276</v>
      </c>
      <c r="B364" s="16" t="s">
        <v>312</v>
      </c>
      <c r="C364" s="16" t="s">
        <v>243</v>
      </c>
      <c r="D364" s="16" t="s">
        <v>277</v>
      </c>
      <c r="E364" s="12">
        <v>0</v>
      </c>
      <c r="F364" s="18">
        <f t="shared" si="8"/>
        <v>0</v>
      </c>
      <c r="G364" s="12">
        <f>G365</f>
        <v>0</v>
      </c>
      <c r="H364" s="19"/>
      <c r="I364" s="20"/>
    </row>
    <row r="365" spans="1:9" s="21" customFormat="1" hidden="1" outlineLevel="7" x14ac:dyDescent="0.25">
      <c r="A365" s="26" t="s">
        <v>278</v>
      </c>
      <c r="B365" s="16" t="s">
        <v>312</v>
      </c>
      <c r="C365" s="16" t="s">
        <v>243</v>
      </c>
      <c r="D365" s="16" t="s">
        <v>279</v>
      </c>
      <c r="E365" s="12">
        <v>0</v>
      </c>
      <c r="F365" s="18">
        <f t="shared" si="8"/>
        <v>0</v>
      </c>
      <c r="G365" s="12"/>
      <c r="H365" s="19"/>
      <c r="I365" s="20"/>
    </row>
    <row r="366" spans="1:9" s="21" customFormat="1" hidden="1" outlineLevel="7" x14ac:dyDescent="0.25">
      <c r="A366" s="26" t="s">
        <v>21</v>
      </c>
      <c r="B366" s="16" t="s">
        <v>312</v>
      </c>
      <c r="C366" s="16" t="s">
        <v>243</v>
      </c>
      <c r="D366" s="16" t="s">
        <v>22</v>
      </c>
      <c r="E366" s="12">
        <v>0</v>
      </c>
      <c r="F366" s="18">
        <f t="shared" si="8"/>
        <v>0</v>
      </c>
      <c r="G366" s="12">
        <f>G367</f>
        <v>0</v>
      </c>
      <c r="H366" s="19"/>
      <c r="I366" s="20"/>
    </row>
    <row r="367" spans="1:9" s="21" customFormat="1" hidden="1" outlineLevel="7" x14ac:dyDescent="0.25">
      <c r="A367" s="26" t="s">
        <v>324</v>
      </c>
      <c r="B367" s="16" t="s">
        <v>312</v>
      </c>
      <c r="C367" s="16" t="s">
        <v>243</v>
      </c>
      <c r="D367" s="16" t="s">
        <v>323</v>
      </c>
      <c r="E367" s="12">
        <v>0</v>
      </c>
      <c r="F367" s="18">
        <f t="shared" si="8"/>
        <v>0</v>
      </c>
      <c r="G367" s="12"/>
      <c r="H367" s="19"/>
      <c r="I367" s="20"/>
    </row>
    <row r="368" spans="1:9" s="21" customFormat="1" ht="30" hidden="1" outlineLevel="7" x14ac:dyDescent="0.25">
      <c r="A368" s="14" t="s">
        <v>329</v>
      </c>
      <c r="B368" s="16" t="s">
        <v>312</v>
      </c>
      <c r="C368" s="16" t="s">
        <v>331</v>
      </c>
      <c r="D368" s="16"/>
      <c r="E368" s="12">
        <v>0</v>
      </c>
      <c r="F368" s="18">
        <f t="shared" si="8"/>
        <v>0</v>
      </c>
      <c r="G368" s="12">
        <f>G369</f>
        <v>0</v>
      </c>
      <c r="H368" s="19"/>
      <c r="I368" s="20"/>
    </row>
    <row r="369" spans="1:9" s="21" customFormat="1" hidden="1" outlineLevel="7" x14ac:dyDescent="0.25">
      <c r="A369" s="14" t="s">
        <v>330</v>
      </c>
      <c r="B369" s="16" t="s">
        <v>312</v>
      </c>
      <c r="C369" s="16" t="s">
        <v>331</v>
      </c>
      <c r="D369" s="16" t="s">
        <v>18</v>
      </c>
      <c r="E369" s="12">
        <v>0</v>
      </c>
      <c r="F369" s="18">
        <f t="shared" si="8"/>
        <v>0</v>
      </c>
      <c r="G369" s="12">
        <f>G370</f>
        <v>0</v>
      </c>
      <c r="H369" s="19"/>
      <c r="I369" s="20"/>
    </row>
    <row r="370" spans="1:9" s="21" customFormat="1" ht="30" hidden="1" outlineLevel="7" x14ac:dyDescent="0.25">
      <c r="A370" s="14" t="s">
        <v>19</v>
      </c>
      <c r="B370" s="16" t="s">
        <v>312</v>
      </c>
      <c r="C370" s="16" t="s">
        <v>331</v>
      </c>
      <c r="D370" s="16" t="s">
        <v>20</v>
      </c>
      <c r="E370" s="12">
        <v>0</v>
      </c>
      <c r="F370" s="18">
        <f t="shared" si="8"/>
        <v>0</v>
      </c>
      <c r="G370" s="12"/>
      <c r="H370" s="19"/>
      <c r="I370" s="20"/>
    </row>
    <row r="371" spans="1:9" s="21" customFormat="1" ht="30" outlineLevel="3" collapsed="1" x14ac:dyDescent="0.25">
      <c r="A371" s="26" t="s">
        <v>244</v>
      </c>
      <c r="B371" s="16" t="s">
        <v>312</v>
      </c>
      <c r="C371" s="16" t="s">
        <v>245</v>
      </c>
      <c r="D371" s="16"/>
      <c r="E371" s="27">
        <v>8849554.4499999993</v>
      </c>
      <c r="F371" s="18">
        <f t="shared" si="8"/>
        <v>-105800.9299999997</v>
      </c>
      <c r="G371" s="27">
        <f>G372+G379</f>
        <v>8743753.5199999996</v>
      </c>
      <c r="H371" s="19"/>
      <c r="I371" s="20"/>
    </row>
    <row r="372" spans="1:9" s="21" customFormat="1" ht="30" outlineLevel="5" x14ac:dyDescent="0.25">
      <c r="A372" s="26" t="s">
        <v>246</v>
      </c>
      <c r="B372" s="16" t="s">
        <v>312</v>
      </c>
      <c r="C372" s="16" t="s">
        <v>247</v>
      </c>
      <c r="D372" s="16"/>
      <c r="E372" s="27">
        <v>550000</v>
      </c>
      <c r="F372" s="18">
        <f t="shared" si="8"/>
        <v>-255157.09999999998</v>
      </c>
      <c r="G372" s="27">
        <f>G373+G376</f>
        <v>294842.90000000002</v>
      </c>
      <c r="H372" s="19"/>
      <c r="I372" s="20"/>
    </row>
    <row r="373" spans="1:9" s="21" customFormat="1" ht="30" outlineLevel="6" x14ac:dyDescent="0.25">
      <c r="A373" s="26" t="s">
        <v>248</v>
      </c>
      <c r="B373" s="16" t="s">
        <v>312</v>
      </c>
      <c r="C373" s="16" t="s">
        <v>249</v>
      </c>
      <c r="D373" s="16"/>
      <c r="E373" s="27">
        <v>450000</v>
      </c>
      <c r="F373" s="18">
        <f t="shared" si="8"/>
        <v>-255157.1</v>
      </c>
      <c r="G373" s="27">
        <f>G374</f>
        <v>194842.9</v>
      </c>
      <c r="H373" s="19"/>
      <c r="I373" s="20"/>
    </row>
    <row r="374" spans="1:9" s="21" customFormat="1" ht="30" outlineLevel="7" x14ac:dyDescent="0.25">
      <c r="A374" s="26" t="s">
        <v>17</v>
      </c>
      <c r="B374" s="16" t="s">
        <v>312</v>
      </c>
      <c r="C374" s="16" t="s">
        <v>249</v>
      </c>
      <c r="D374" s="16" t="s">
        <v>18</v>
      </c>
      <c r="E374" s="27">
        <v>450000</v>
      </c>
      <c r="F374" s="18">
        <f t="shared" si="8"/>
        <v>-255157.1</v>
      </c>
      <c r="G374" s="27">
        <f>G375</f>
        <v>194842.9</v>
      </c>
      <c r="H374" s="19"/>
      <c r="I374" s="20"/>
    </row>
    <row r="375" spans="1:9" s="21" customFormat="1" ht="30" outlineLevel="7" x14ac:dyDescent="0.25">
      <c r="A375" s="26" t="s">
        <v>19</v>
      </c>
      <c r="B375" s="16" t="s">
        <v>312</v>
      </c>
      <c r="C375" s="16" t="s">
        <v>249</v>
      </c>
      <c r="D375" s="16" t="s">
        <v>20</v>
      </c>
      <c r="E375" s="27">
        <v>450000</v>
      </c>
      <c r="F375" s="18">
        <f t="shared" si="8"/>
        <v>-255157.1</v>
      </c>
      <c r="G375" s="27">
        <v>194842.9</v>
      </c>
      <c r="H375" s="19"/>
      <c r="I375" s="20"/>
    </row>
    <row r="376" spans="1:9" s="21" customFormat="1" ht="33.75" customHeight="1" outlineLevel="6" x14ac:dyDescent="0.25">
      <c r="A376" s="26" t="s">
        <v>250</v>
      </c>
      <c r="B376" s="16" t="s">
        <v>312</v>
      </c>
      <c r="C376" s="16" t="s">
        <v>251</v>
      </c>
      <c r="D376" s="16"/>
      <c r="E376" s="27">
        <v>100000</v>
      </c>
      <c r="F376" s="18">
        <f t="shared" si="8"/>
        <v>0</v>
      </c>
      <c r="G376" s="27">
        <f>G377</f>
        <v>100000</v>
      </c>
      <c r="H376" s="19"/>
      <c r="I376" s="20"/>
    </row>
    <row r="377" spans="1:9" s="21" customFormat="1" ht="30" outlineLevel="7" x14ac:dyDescent="0.25">
      <c r="A377" s="26" t="s">
        <v>17</v>
      </c>
      <c r="B377" s="16" t="s">
        <v>312</v>
      </c>
      <c r="C377" s="16" t="s">
        <v>251</v>
      </c>
      <c r="D377" s="16" t="s">
        <v>18</v>
      </c>
      <c r="E377" s="27">
        <v>100000</v>
      </c>
      <c r="F377" s="18">
        <f t="shared" si="8"/>
        <v>0</v>
      </c>
      <c r="G377" s="27">
        <f>G378</f>
        <v>100000</v>
      </c>
      <c r="H377" s="19"/>
      <c r="I377" s="20"/>
    </row>
    <row r="378" spans="1:9" s="21" customFormat="1" ht="30" outlineLevel="7" x14ac:dyDescent="0.25">
      <c r="A378" s="26" t="s">
        <v>19</v>
      </c>
      <c r="B378" s="16" t="s">
        <v>312</v>
      </c>
      <c r="C378" s="16" t="s">
        <v>251</v>
      </c>
      <c r="D378" s="16" t="s">
        <v>20</v>
      </c>
      <c r="E378" s="27">
        <v>100000</v>
      </c>
      <c r="F378" s="18">
        <f t="shared" si="8"/>
        <v>0</v>
      </c>
      <c r="G378" s="27">
        <v>100000</v>
      </c>
      <c r="H378" s="19"/>
      <c r="I378" s="20"/>
    </row>
    <row r="379" spans="1:9" s="21" customFormat="1" outlineLevel="5" x14ac:dyDescent="0.25">
      <c r="A379" s="26" t="s">
        <v>252</v>
      </c>
      <c r="B379" s="16" t="s">
        <v>312</v>
      </c>
      <c r="C379" s="16" t="s">
        <v>253</v>
      </c>
      <c r="D379" s="16"/>
      <c r="E379" s="27">
        <v>8299554.4500000002</v>
      </c>
      <c r="F379" s="18">
        <f t="shared" si="8"/>
        <v>149356.16999999899</v>
      </c>
      <c r="G379" s="27">
        <f>G380</f>
        <v>8448910.6199999992</v>
      </c>
      <c r="H379" s="19"/>
      <c r="I379" s="20"/>
    </row>
    <row r="380" spans="1:9" s="21" customFormat="1" outlineLevel="6" x14ac:dyDescent="0.25">
      <c r="A380" s="26" t="s">
        <v>254</v>
      </c>
      <c r="B380" s="16" t="s">
        <v>312</v>
      </c>
      <c r="C380" s="16" t="s">
        <v>255</v>
      </c>
      <c r="D380" s="16"/>
      <c r="E380" s="27">
        <v>8299554.4500000002</v>
      </c>
      <c r="F380" s="18">
        <f t="shared" si="8"/>
        <v>149356.16999999899</v>
      </c>
      <c r="G380" s="27">
        <f>G381</f>
        <v>8448910.6199999992</v>
      </c>
      <c r="H380" s="19"/>
      <c r="I380" s="20"/>
    </row>
    <row r="381" spans="1:9" s="21" customFormat="1" ht="30" outlineLevel="7" x14ac:dyDescent="0.25">
      <c r="A381" s="26" t="s">
        <v>17</v>
      </c>
      <c r="B381" s="16" t="s">
        <v>312</v>
      </c>
      <c r="C381" s="16" t="s">
        <v>255</v>
      </c>
      <c r="D381" s="16" t="s">
        <v>18</v>
      </c>
      <c r="E381" s="27">
        <v>8299554.4500000002</v>
      </c>
      <c r="F381" s="18">
        <f t="shared" si="8"/>
        <v>149356.16999999899</v>
      </c>
      <c r="G381" s="27">
        <f>G382</f>
        <v>8448910.6199999992</v>
      </c>
      <c r="H381" s="19"/>
      <c r="I381" s="20"/>
    </row>
    <row r="382" spans="1:9" s="21" customFormat="1" ht="30" outlineLevel="7" x14ac:dyDescent="0.25">
      <c r="A382" s="26" t="s">
        <v>19</v>
      </c>
      <c r="B382" s="16" t="s">
        <v>312</v>
      </c>
      <c r="C382" s="16" t="s">
        <v>255</v>
      </c>
      <c r="D382" s="16" t="s">
        <v>20</v>
      </c>
      <c r="E382" s="27">
        <v>8299554.4500000002</v>
      </c>
      <c r="F382" s="18">
        <f t="shared" si="8"/>
        <v>149356.16999999899</v>
      </c>
      <c r="G382" s="27">
        <v>8448910.6199999992</v>
      </c>
      <c r="H382" s="19"/>
      <c r="I382" s="20"/>
    </row>
    <row r="383" spans="1:9" s="21" customFormat="1" ht="31.5" customHeight="1" outlineLevel="3" x14ac:dyDescent="0.25">
      <c r="A383" s="26" t="s">
        <v>418</v>
      </c>
      <c r="B383" s="16" t="s">
        <v>312</v>
      </c>
      <c r="C383" s="16" t="s">
        <v>59</v>
      </c>
      <c r="D383" s="16"/>
      <c r="E383" s="27">
        <v>1150000</v>
      </c>
      <c r="F383" s="18">
        <f t="shared" si="8"/>
        <v>0</v>
      </c>
      <c r="G383" s="27">
        <f>G384</f>
        <v>1150000</v>
      </c>
      <c r="H383" s="19"/>
      <c r="I383" s="20"/>
    </row>
    <row r="384" spans="1:9" s="21" customFormat="1" ht="45" outlineLevel="5" x14ac:dyDescent="0.25">
      <c r="A384" s="26" t="s">
        <v>256</v>
      </c>
      <c r="B384" s="16" t="s">
        <v>312</v>
      </c>
      <c r="C384" s="16" t="s">
        <v>257</v>
      </c>
      <c r="D384" s="16"/>
      <c r="E384" s="27">
        <v>1150000</v>
      </c>
      <c r="F384" s="18">
        <f t="shared" si="8"/>
        <v>0</v>
      </c>
      <c r="G384" s="27">
        <f>G385+G388</f>
        <v>1150000</v>
      </c>
      <c r="H384" s="19"/>
      <c r="I384" s="20"/>
    </row>
    <row r="385" spans="1:9" s="21" customFormat="1" ht="31.5" customHeight="1" outlineLevel="6" x14ac:dyDescent="0.25">
      <c r="A385" s="26" t="s">
        <v>258</v>
      </c>
      <c r="B385" s="16" t="s">
        <v>312</v>
      </c>
      <c r="C385" s="16" t="s">
        <v>259</v>
      </c>
      <c r="D385" s="16"/>
      <c r="E385" s="27">
        <v>1150000</v>
      </c>
      <c r="F385" s="18">
        <f t="shared" si="8"/>
        <v>0</v>
      </c>
      <c r="G385" s="27">
        <f>G386</f>
        <v>1150000</v>
      </c>
      <c r="H385" s="19"/>
      <c r="I385" s="20"/>
    </row>
    <row r="386" spans="1:9" s="21" customFormat="1" ht="30" outlineLevel="7" x14ac:dyDescent="0.25">
      <c r="A386" s="26" t="s">
        <v>17</v>
      </c>
      <c r="B386" s="16" t="s">
        <v>312</v>
      </c>
      <c r="C386" s="16" t="s">
        <v>259</v>
      </c>
      <c r="D386" s="16" t="s">
        <v>18</v>
      </c>
      <c r="E386" s="27">
        <v>1150000</v>
      </c>
      <c r="F386" s="18">
        <f t="shared" si="8"/>
        <v>0</v>
      </c>
      <c r="G386" s="27">
        <f>G387</f>
        <v>1150000</v>
      </c>
      <c r="H386" s="19"/>
      <c r="I386" s="20"/>
    </row>
    <row r="387" spans="1:9" s="21" customFormat="1" ht="30" outlineLevel="7" x14ac:dyDescent="0.25">
      <c r="A387" s="26" t="s">
        <v>19</v>
      </c>
      <c r="B387" s="16" t="s">
        <v>312</v>
      </c>
      <c r="C387" s="16" t="s">
        <v>259</v>
      </c>
      <c r="D387" s="16" t="s">
        <v>20</v>
      </c>
      <c r="E387" s="27">
        <v>1150000</v>
      </c>
      <c r="F387" s="18">
        <f t="shared" si="8"/>
        <v>0</v>
      </c>
      <c r="G387" s="27">
        <v>1150000</v>
      </c>
      <c r="H387" s="19"/>
      <c r="I387" s="20"/>
    </row>
    <row r="388" spans="1:9" s="21" customFormat="1" ht="31.5" hidden="1" customHeight="1" outlineLevel="7" x14ac:dyDescent="0.25">
      <c r="A388" s="26" t="s">
        <v>325</v>
      </c>
      <c r="B388" s="16" t="s">
        <v>312</v>
      </c>
      <c r="C388" s="16" t="s">
        <v>326</v>
      </c>
      <c r="D388" s="16"/>
      <c r="E388" s="27">
        <v>0</v>
      </c>
      <c r="F388" s="18">
        <f t="shared" si="8"/>
        <v>0</v>
      </c>
      <c r="G388" s="27">
        <f>G389</f>
        <v>0</v>
      </c>
      <c r="H388" s="19"/>
      <c r="I388" s="20"/>
    </row>
    <row r="389" spans="1:9" s="21" customFormat="1" ht="30" hidden="1" outlineLevel="7" x14ac:dyDescent="0.25">
      <c r="A389" s="26" t="s">
        <v>17</v>
      </c>
      <c r="B389" s="16" t="s">
        <v>312</v>
      </c>
      <c r="C389" s="16" t="s">
        <v>326</v>
      </c>
      <c r="D389" s="16" t="s">
        <v>18</v>
      </c>
      <c r="E389" s="27">
        <v>0</v>
      </c>
      <c r="F389" s="18">
        <f t="shared" si="8"/>
        <v>0</v>
      </c>
      <c r="G389" s="27">
        <f>G390</f>
        <v>0</v>
      </c>
      <c r="H389" s="19"/>
      <c r="I389" s="20"/>
    </row>
    <row r="390" spans="1:9" s="21" customFormat="1" ht="30" hidden="1" outlineLevel="7" x14ac:dyDescent="0.25">
      <c r="A390" s="26" t="s">
        <v>19</v>
      </c>
      <c r="B390" s="16" t="s">
        <v>312</v>
      </c>
      <c r="C390" s="16" t="s">
        <v>326</v>
      </c>
      <c r="D390" s="16" t="s">
        <v>20</v>
      </c>
      <c r="E390" s="27">
        <v>0</v>
      </c>
      <c r="F390" s="18">
        <f t="shared" si="8"/>
        <v>0</v>
      </c>
      <c r="G390" s="27"/>
      <c r="H390" s="19"/>
      <c r="I390" s="20"/>
    </row>
    <row r="391" spans="1:9" s="21" customFormat="1" outlineLevel="2" collapsed="1" x14ac:dyDescent="0.25">
      <c r="A391" s="22" t="s">
        <v>40</v>
      </c>
      <c r="B391" s="23" t="s">
        <v>299</v>
      </c>
      <c r="C391" s="23"/>
      <c r="D391" s="23"/>
      <c r="E391" s="24">
        <f t="shared" ref="E391:E417" si="9">E392</f>
        <v>61936000</v>
      </c>
      <c r="F391" s="25">
        <f t="shared" si="8"/>
        <v>16792265</v>
      </c>
      <c r="G391" s="24">
        <f t="shared" ref="G391:G417" si="10">G392</f>
        <v>78728265</v>
      </c>
      <c r="H391" s="19"/>
      <c r="I391" s="20"/>
    </row>
    <row r="392" spans="1:9" s="21" customFormat="1" ht="30" outlineLevel="3" x14ac:dyDescent="0.25">
      <c r="A392" s="26" t="s">
        <v>41</v>
      </c>
      <c r="B392" s="16" t="s">
        <v>299</v>
      </c>
      <c r="C392" s="16" t="s">
        <v>42</v>
      </c>
      <c r="D392" s="16"/>
      <c r="E392" s="27">
        <f>E414</f>
        <v>61936000</v>
      </c>
      <c r="F392" s="18">
        <f t="shared" si="8"/>
        <v>16792265</v>
      </c>
      <c r="G392" s="27">
        <f>G414+G393+G402</f>
        <v>78728265</v>
      </c>
      <c r="H392" s="19"/>
      <c r="I392" s="20"/>
    </row>
    <row r="393" spans="1:9" s="21" customFormat="1" outlineLevel="3" x14ac:dyDescent="0.25">
      <c r="A393" s="26" t="s">
        <v>43</v>
      </c>
      <c r="B393" s="16" t="s">
        <v>299</v>
      </c>
      <c r="C393" s="16" t="s">
        <v>44</v>
      </c>
      <c r="D393" s="16"/>
      <c r="E393" s="27"/>
      <c r="F393" s="18"/>
      <c r="G393" s="27">
        <f>G394</f>
        <v>149000</v>
      </c>
      <c r="H393" s="19"/>
      <c r="I393" s="20"/>
    </row>
    <row r="394" spans="1:9" s="21" customFormat="1" ht="20.25" customHeight="1" outlineLevel="3" x14ac:dyDescent="0.25">
      <c r="A394" s="26" t="s">
        <v>45</v>
      </c>
      <c r="B394" s="16" t="s">
        <v>299</v>
      </c>
      <c r="C394" s="16" t="s">
        <v>46</v>
      </c>
      <c r="D394" s="16"/>
      <c r="E394" s="27"/>
      <c r="F394" s="18"/>
      <c r="G394" s="27">
        <f>G395</f>
        <v>149000</v>
      </c>
      <c r="H394" s="19"/>
      <c r="I394" s="20"/>
    </row>
    <row r="395" spans="1:9" s="21" customFormat="1" outlineLevel="3" x14ac:dyDescent="0.25">
      <c r="A395" s="26" t="s">
        <v>47</v>
      </c>
      <c r="B395" s="16" t="s">
        <v>299</v>
      </c>
      <c r="C395" s="16" t="s">
        <v>48</v>
      </c>
      <c r="D395" s="16"/>
      <c r="E395" s="27"/>
      <c r="F395" s="18"/>
      <c r="G395" s="27">
        <f>G396</f>
        <v>149000</v>
      </c>
      <c r="H395" s="19"/>
      <c r="I395" s="20"/>
    </row>
    <row r="396" spans="1:9" s="21" customFormat="1" ht="30" outlineLevel="3" x14ac:dyDescent="0.25">
      <c r="A396" s="26" t="s">
        <v>17</v>
      </c>
      <c r="B396" s="16" t="s">
        <v>299</v>
      </c>
      <c r="C396" s="16" t="s">
        <v>48</v>
      </c>
      <c r="D396" s="16" t="s">
        <v>18</v>
      </c>
      <c r="E396" s="27"/>
      <c r="F396" s="18"/>
      <c r="G396" s="27">
        <f>G397</f>
        <v>149000</v>
      </c>
      <c r="H396" s="19"/>
      <c r="I396" s="20"/>
    </row>
    <row r="397" spans="1:9" s="21" customFormat="1" ht="30" outlineLevel="3" x14ac:dyDescent="0.25">
      <c r="A397" s="26" t="s">
        <v>19</v>
      </c>
      <c r="B397" s="16" t="s">
        <v>299</v>
      </c>
      <c r="C397" s="16" t="s">
        <v>48</v>
      </c>
      <c r="D397" s="16" t="s">
        <v>20</v>
      </c>
      <c r="E397" s="27"/>
      <c r="F397" s="18"/>
      <c r="G397" s="27">
        <v>149000</v>
      </c>
      <c r="H397" s="19"/>
      <c r="I397" s="20"/>
    </row>
    <row r="398" spans="1:9" s="21" customFormat="1" hidden="1" outlineLevel="3" x14ac:dyDescent="0.25">
      <c r="A398" s="26" t="s">
        <v>240</v>
      </c>
      <c r="B398" s="16" t="s">
        <v>299</v>
      </c>
      <c r="C398" s="16" t="s">
        <v>241</v>
      </c>
      <c r="D398" s="16"/>
      <c r="E398" s="27"/>
      <c r="F398" s="18"/>
      <c r="G398" s="27"/>
      <c r="H398" s="19"/>
      <c r="I398" s="20"/>
    </row>
    <row r="399" spans="1:9" s="21" customFormat="1" hidden="1" outlineLevel="3" x14ac:dyDescent="0.25">
      <c r="A399" s="26" t="s">
        <v>242</v>
      </c>
      <c r="B399" s="16" t="s">
        <v>299</v>
      </c>
      <c r="C399" s="16" t="s">
        <v>243</v>
      </c>
      <c r="D399" s="16"/>
      <c r="E399" s="27"/>
      <c r="F399" s="18"/>
      <c r="G399" s="27"/>
      <c r="H399" s="19"/>
      <c r="I399" s="20"/>
    </row>
    <row r="400" spans="1:9" s="21" customFormat="1" ht="30" hidden="1" outlineLevel="3" x14ac:dyDescent="0.25">
      <c r="A400" s="26" t="s">
        <v>17</v>
      </c>
      <c r="B400" s="16" t="s">
        <v>299</v>
      </c>
      <c r="C400" s="16" t="s">
        <v>243</v>
      </c>
      <c r="D400" s="16" t="s">
        <v>18</v>
      </c>
      <c r="E400" s="27"/>
      <c r="F400" s="18"/>
      <c r="G400" s="27"/>
      <c r="H400" s="19"/>
      <c r="I400" s="20"/>
    </row>
    <row r="401" spans="1:9" s="21" customFormat="1" ht="30" hidden="1" outlineLevel="3" x14ac:dyDescent="0.25">
      <c r="A401" s="26" t="s">
        <v>19</v>
      </c>
      <c r="B401" s="16" t="s">
        <v>299</v>
      </c>
      <c r="C401" s="16" t="s">
        <v>243</v>
      </c>
      <c r="D401" s="16" t="s">
        <v>20</v>
      </c>
      <c r="E401" s="27"/>
      <c r="F401" s="18"/>
      <c r="G401" s="27"/>
      <c r="H401" s="19"/>
      <c r="I401" s="20"/>
    </row>
    <row r="402" spans="1:9" s="21" customFormat="1" outlineLevel="3" x14ac:dyDescent="0.25">
      <c r="A402" s="26" t="s">
        <v>49</v>
      </c>
      <c r="B402" s="16" t="s">
        <v>299</v>
      </c>
      <c r="C402" s="16" t="s">
        <v>50</v>
      </c>
      <c r="D402" s="16"/>
      <c r="E402" s="27"/>
      <c r="F402" s="18"/>
      <c r="G402" s="27">
        <f>G403</f>
        <v>8579265</v>
      </c>
      <c r="H402" s="19"/>
      <c r="I402" s="20"/>
    </row>
    <row r="403" spans="1:9" s="21" customFormat="1" ht="30" outlineLevel="3" x14ac:dyDescent="0.25">
      <c r="A403" s="26" t="s">
        <v>51</v>
      </c>
      <c r="B403" s="16" t="s">
        <v>299</v>
      </c>
      <c r="C403" s="16" t="s">
        <v>52</v>
      </c>
      <c r="D403" s="16"/>
      <c r="E403" s="27"/>
      <c r="F403" s="18"/>
      <c r="G403" s="27">
        <f>G404+G411</f>
        <v>8579265</v>
      </c>
      <c r="H403" s="19"/>
      <c r="I403" s="20"/>
    </row>
    <row r="404" spans="1:9" s="21" customFormat="1" outlineLevel="3" x14ac:dyDescent="0.25">
      <c r="A404" s="26" t="s">
        <v>53</v>
      </c>
      <c r="B404" s="16" t="s">
        <v>299</v>
      </c>
      <c r="C404" s="16" t="s">
        <v>54</v>
      </c>
      <c r="D404" s="16"/>
      <c r="E404" s="27"/>
      <c r="F404" s="18"/>
      <c r="G404" s="27">
        <f>G405+G407+G409</f>
        <v>8329265</v>
      </c>
      <c r="H404" s="19"/>
      <c r="I404" s="20"/>
    </row>
    <row r="405" spans="1:9" s="21" customFormat="1" ht="45" outlineLevel="3" x14ac:dyDescent="0.25">
      <c r="A405" s="26" t="s">
        <v>13</v>
      </c>
      <c r="B405" s="16" t="s">
        <v>299</v>
      </c>
      <c r="C405" s="16" t="s">
        <v>54</v>
      </c>
      <c r="D405" s="16" t="s">
        <v>14</v>
      </c>
      <c r="E405" s="27"/>
      <c r="F405" s="18"/>
      <c r="G405" s="27">
        <f>G406</f>
        <v>7773315</v>
      </c>
      <c r="H405" s="19"/>
      <c r="I405" s="20"/>
    </row>
    <row r="406" spans="1:9" s="21" customFormat="1" outlineLevel="3" x14ac:dyDescent="0.25">
      <c r="A406" s="26" t="s">
        <v>15</v>
      </c>
      <c r="B406" s="16" t="s">
        <v>299</v>
      </c>
      <c r="C406" s="16" t="s">
        <v>54</v>
      </c>
      <c r="D406" s="16" t="s">
        <v>16</v>
      </c>
      <c r="E406" s="27"/>
      <c r="F406" s="18"/>
      <c r="G406" s="27">
        <v>7773315</v>
      </c>
      <c r="H406" s="19"/>
      <c r="I406" s="20"/>
    </row>
    <row r="407" spans="1:9" s="21" customFormat="1" ht="30" outlineLevel="3" x14ac:dyDescent="0.25">
      <c r="A407" s="26" t="s">
        <v>17</v>
      </c>
      <c r="B407" s="16" t="s">
        <v>299</v>
      </c>
      <c r="C407" s="16" t="s">
        <v>54</v>
      </c>
      <c r="D407" s="16" t="s">
        <v>18</v>
      </c>
      <c r="E407" s="27"/>
      <c r="F407" s="18"/>
      <c r="G407" s="27">
        <f>G408</f>
        <v>550850</v>
      </c>
      <c r="H407" s="19"/>
      <c r="I407" s="20"/>
    </row>
    <row r="408" spans="1:9" s="21" customFormat="1" ht="30" outlineLevel="3" x14ac:dyDescent="0.25">
      <c r="A408" s="26" t="s">
        <v>19</v>
      </c>
      <c r="B408" s="16" t="s">
        <v>299</v>
      </c>
      <c r="C408" s="16" t="s">
        <v>54</v>
      </c>
      <c r="D408" s="16" t="s">
        <v>20</v>
      </c>
      <c r="E408" s="27"/>
      <c r="F408" s="18"/>
      <c r="G408" s="27">
        <v>550850</v>
      </c>
      <c r="H408" s="19"/>
      <c r="I408" s="20"/>
    </row>
    <row r="409" spans="1:9" s="21" customFormat="1" outlineLevel="3" x14ac:dyDescent="0.25">
      <c r="A409" s="26" t="s">
        <v>21</v>
      </c>
      <c r="B409" s="16" t="s">
        <v>299</v>
      </c>
      <c r="C409" s="16" t="s">
        <v>54</v>
      </c>
      <c r="D409" s="16" t="s">
        <v>22</v>
      </c>
      <c r="E409" s="27"/>
      <c r="F409" s="18"/>
      <c r="G409" s="27">
        <f>G410</f>
        <v>5100</v>
      </c>
      <c r="H409" s="19"/>
      <c r="I409" s="20"/>
    </row>
    <row r="410" spans="1:9" s="21" customFormat="1" outlineLevel="3" x14ac:dyDescent="0.25">
      <c r="A410" s="26" t="s">
        <v>23</v>
      </c>
      <c r="B410" s="16" t="s">
        <v>299</v>
      </c>
      <c r="C410" s="16" t="s">
        <v>54</v>
      </c>
      <c r="D410" s="16" t="s">
        <v>24</v>
      </c>
      <c r="E410" s="27"/>
      <c r="F410" s="18"/>
      <c r="G410" s="27">
        <v>5100</v>
      </c>
      <c r="H410" s="19"/>
      <c r="I410" s="20"/>
    </row>
    <row r="411" spans="1:9" s="21" customFormat="1" ht="30" outlineLevel="3" x14ac:dyDescent="0.25">
      <c r="A411" s="26" t="s">
        <v>55</v>
      </c>
      <c r="B411" s="16" t="s">
        <v>299</v>
      </c>
      <c r="C411" s="16" t="s">
        <v>56</v>
      </c>
      <c r="D411" s="16"/>
      <c r="E411" s="27"/>
      <c r="F411" s="18"/>
      <c r="G411" s="27">
        <f>G412</f>
        <v>250000</v>
      </c>
      <c r="H411" s="19"/>
      <c r="I411" s="20"/>
    </row>
    <row r="412" spans="1:9" s="21" customFormat="1" ht="30" outlineLevel="3" x14ac:dyDescent="0.25">
      <c r="A412" s="26" t="s">
        <v>17</v>
      </c>
      <c r="B412" s="16" t="s">
        <v>299</v>
      </c>
      <c r="C412" s="16" t="s">
        <v>56</v>
      </c>
      <c r="D412" s="16" t="s">
        <v>18</v>
      </c>
      <c r="E412" s="27"/>
      <c r="F412" s="18"/>
      <c r="G412" s="27">
        <f>G413</f>
        <v>250000</v>
      </c>
      <c r="H412" s="19"/>
      <c r="I412" s="20"/>
    </row>
    <row r="413" spans="1:9" s="21" customFormat="1" ht="30" outlineLevel="3" x14ac:dyDescent="0.25">
      <c r="A413" s="26" t="s">
        <v>19</v>
      </c>
      <c r="B413" s="16" t="s">
        <v>299</v>
      </c>
      <c r="C413" s="16" t="s">
        <v>56</v>
      </c>
      <c r="D413" s="16" t="s">
        <v>20</v>
      </c>
      <c r="E413" s="27"/>
      <c r="F413" s="18"/>
      <c r="G413" s="27">
        <v>250000</v>
      </c>
      <c r="H413" s="19"/>
      <c r="I413" s="20"/>
    </row>
    <row r="414" spans="1:9" s="21" customFormat="1" outlineLevel="4" x14ac:dyDescent="0.25">
      <c r="A414" s="26" t="s">
        <v>260</v>
      </c>
      <c r="B414" s="16" t="s">
        <v>299</v>
      </c>
      <c r="C414" s="16" t="s">
        <v>261</v>
      </c>
      <c r="D414" s="16"/>
      <c r="E414" s="27">
        <f t="shared" si="9"/>
        <v>61936000</v>
      </c>
      <c r="F414" s="18">
        <f t="shared" si="8"/>
        <v>8064000</v>
      </c>
      <c r="G414" s="27">
        <f t="shared" si="10"/>
        <v>70000000</v>
      </c>
      <c r="H414" s="19"/>
      <c r="I414" s="20"/>
    </row>
    <row r="415" spans="1:9" s="21" customFormat="1" ht="30" outlineLevel="5" x14ac:dyDescent="0.25">
      <c r="A415" s="26" t="s">
        <v>262</v>
      </c>
      <c r="B415" s="16" t="s">
        <v>299</v>
      </c>
      <c r="C415" s="16" t="s">
        <v>263</v>
      </c>
      <c r="D415" s="16"/>
      <c r="E415" s="27">
        <f t="shared" si="9"/>
        <v>61936000</v>
      </c>
      <c r="F415" s="18">
        <f t="shared" si="8"/>
        <v>8064000</v>
      </c>
      <c r="G415" s="27">
        <f t="shared" si="10"/>
        <v>70000000</v>
      </c>
      <c r="H415" s="19"/>
      <c r="I415" s="20"/>
    </row>
    <row r="416" spans="1:9" s="21" customFormat="1" ht="22.5" customHeight="1" outlineLevel="6" x14ac:dyDescent="0.25">
      <c r="A416" s="26" t="s">
        <v>264</v>
      </c>
      <c r="B416" s="16" t="s">
        <v>299</v>
      </c>
      <c r="C416" s="16" t="s">
        <v>265</v>
      </c>
      <c r="D416" s="16"/>
      <c r="E416" s="27">
        <f t="shared" si="9"/>
        <v>61936000</v>
      </c>
      <c r="F416" s="18">
        <f t="shared" si="8"/>
        <v>8064000</v>
      </c>
      <c r="G416" s="27">
        <f t="shared" si="10"/>
        <v>70000000</v>
      </c>
      <c r="H416" s="19"/>
      <c r="I416" s="20"/>
    </row>
    <row r="417" spans="1:9" s="21" customFormat="1" ht="30" outlineLevel="7" x14ac:dyDescent="0.25">
      <c r="A417" s="26" t="s">
        <v>266</v>
      </c>
      <c r="B417" s="16" t="s">
        <v>299</v>
      </c>
      <c r="C417" s="16" t="s">
        <v>265</v>
      </c>
      <c r="D417" s="16" t="s">
        <v>267</v>
      </c>
      <c r="E417" s="27">
        <f t="shared" si="9"/>
        <v>61936000</v>
      </c>
      <c r="F417" s="18">
        <f t="shared" si="8"/>
        <v>8064000</v>
      </c>
      <c r="G417" s="27">
        <f t="shared" si="10"/>
        <v>70000000</v>
      </c>
      <c r="H417" s="19"/>
      <c r="I417" s="20"/>
    </row>
    <row r="418" spans="1:9" s="21" customFormat="1" outlineLevel="7" x14ac:dyDescent="0.25">
      <c r="A418" s="26" t="s">
        <v>268</v>
      </c>
      <c r="B418" s="16" t="s">
        <v>299</v>
      </c>
      <c r="C418" s="16" t="s">
        <v>265</v>
      </c>
      <c r="D418" s="16" t="s">
        <v>269</v>
      </c>
      <c r="E418" s="27">
        <v>61936000</v>
      </c>
      <c r="F418" s="18">
        <f t="shared" si="8"/>
        <v>8064000</v>
      </c>
      <c r="G418" s="27">
        <v>70000000</v>
      </c>
      <c r="H418" s="19"/>
      <c r="I418" s="20"/>
    </row>
    <row r="419" spans="1:9" s="21" customFormat="1" outlineLevel="1" x14ac:dyDescent="0.25">
      <c r="A419" s="22" t="s">
        <v>270</v>
      </c>
      <c r="B419" s="23" t="s">
        <v>313</v>
      </c>
      <c r="C419" s="23"/>
      <c r="D419" s="23"/>
      <c r="E419" s="24">
        <v>3020928.48</v>
      </c>
      <c r="F419" s="25">
        <f t="shared" si="8"/>
        <v>-173021.7799999998</v>
      </c>
      <c r="G419" s="24">
        <f>G420+G426</f>
        <v>2847906.7</v>
      </c>
      <c r="H419" s="19"/>
      <c r="I419" s="20"/>
    </row>
    <row r="420" spans="1:9" s="21" customFormat="1" outlineLevel="2" x14ac:dyDescent="0.25">
      <c r="A420" s="22" t="s">
        <v>271</v>
      </c>
      <c r="B420" s="23" t="s">
        <v>314</v>
      </c>
      <c r="C420" s="23"/>
      <c r="D420" s="23"/>
      <c r="E420" s="24">
        <v>12000</v>
      </c>
      <c r="F420" s="25">
        <f t="shared" si="8"/>
        <v>33000</v>
      </c>
      <c r="G420" s="24">
        <f>G421</f>
        <v>45000</v>
      </c>
      <c r="H420" s="19"/>
      <c r="I420" s="20"/>
    </row>
    <row r="421" spans="1:9" s="21" customFormat="1" ht="33" customHeight="1" outlineLevel="3" x14ac:dyDescent="0.25">
      <c r="A421" s="26" t="s">
        <v>418</v>
      </c>
      <c r="B421" s="16" t="s">
        <v>314</v>
      </c>
      <c r="C421" s="16" t="s">
        <v>59</v>
      </c>
      <c r="D421" s="16"/>
      <c r="E421" s="27">
        <v>12000</v>
      </c>
      <c r="F421" s="18">
        <f t="shared" si="8"/>
        <v>33000</v>
      </c>
      <c r="G421" s="27">
        <f>G422</f>
        <v>45000</v>
      </c>
      <c r="H421" s="19"/>
      <c r="I421" s="20"/>
    </row>
    <row r="422" spans="1:9" s="21" customFormat="1" ht="19.5" customHeight="1" outlineLevel="5" x14ac:dyDescent="0.25">
      <c r="A422" s="26" t="s">
        <v>272</v>
      </c>
      <c r="B422" s="16" t="s">
        <v>314</v>
      </c>
      <c r="C422" s="16" t="s">
        <v>273</v>
      </c>
      <c r="D422" s="16"/>
      <c r="E422" s="27">
        <v>12000</v>
      </c>
      <c r="F422" s="18">
        <f t="shared" si="8"/>
        <v>33000</v>
      </c>
      <c r="G422" s="27">
        <f>G423</f>
        <v>45000</v>
      </c>
      <c r="H422" s="19"/>
      <c r="I422" s="20"/>
    </row>
    <row r="423" spans="1:9" s="21" customFormat="1" outlineLevel="6" x14ac:dyDescent="0.25">
      <c r="A423" s="26" t="s">
        <v>274</v>
      </c>
      <c r="B423" s="16" t="s">
        <v>314</v>
      </c>
      <c r="C423" s="16" t="s">
        <v>275</v>
      </c>
      <c r="D423" s="16"/>
      <c r="E423" s="27">
        <v>12000</v>
      </c>
      <c r="F423" s="18">
        <f t="shared" si="8"/>
        <v>33000</v>
      </c>
      <c r="G423" s="27">
        <f>G424</f>
        <v>45000</v>
      </c>
      <c r="H423" s="19"/>
      <c r="I423" s="20"/>
    </row>
    <row r="424" spans="1:9" s="21" customFormat="1" outlineLevel="7" x14ac:dyDescent="0.25">
      <c r="A424" s="26" t="s">
        <v>276</v>
      </c>
      <c r="B424" s="16" t="s">
        <v>314</v>
      </c>
      <c r="C424" s="16" t="s">
        <v>275</v>
      </c>
      <c r="D424" s="16" t="s">
        <v>277</v>
      </c>
      <c r="E424" s="27">
        <v>12000</v>
      </c>
      <c r="F424" s="18">
        <f t="shared" si="8"/>
        <v>33000</v>
      </c>
      <c r="G424" s="27">
        <f>G425</f>
        <v>45000</v>
      </c>
      <c r="H424" s="19"/>
      <c r="I424" s="20"/>
    </row>
    <row r="425" spans="1:9" s="21" customFormat="1" outlineLevel="7" x14ac:dyDescent="0.25">
      <c r="A425" s="26" t="s">
        <v>278</v>
      </c>
      <c r="B425" s="16" t="s">
        <v>314</v>
      </c>
      <c r="C425" s="16" t="s">
        <v>275</v>
      </c>
      <c r="D425" s="16" t="s">
        <v>279</v>
      </c>
      <c r="E425" s="27">
        <v>12000</v>
      </c>
      <c r="F425" s="18">
        <f t="shared" si="8"/>
        <v>33000</v>
      </c>
      <c r="G425" s="27">
        <v>45000</v>
      </c>
      <c r="H425" s="19"/>
      <c r="I425" s="20"/>
    </row>
    <row r="426" spans="1:9" s="21" customFormat="1" outlineLevel="2" x14ac:dyDescent="0.25">
      <c r="A426" s="22" t="s">
        <v>280</v>
      </c>
      <c r="B426" s="23" t="s">
        <v>315</v>
      </c>
      <c r="C426" s="23"/>
      <c r="D426" s="23"/>
      <c r="E426" s="24">
        <v>3008928.48</v>
      </c>
      <c r="F426" s="25">
        <f t="shared" si="8"/>
        <v>-206021.7799999998</v>
      </c>
      <c r="G426" s="24">
        <f>G427</f>
        <v>2802906.7</v>
      </c>
      <c r="H426" s="19"/>
      <c r="I426" s="20"/>
    </row>
    <row r="427" spans="1:9" s="21" customFormat="1" ht="30" outlineLevel="3" x14ac:dyDescent="0.25">
      <c r="A427" s="26" t="s">
        <v>164</v>
      </c>
      <c r="B427" s="16" t="s">
        <v>315</v>
      </c>
      <c r="C427" s="16" t="s">
        <v>165</v>
      </c>
      <c r="D427" s="16"/>
      <c r="E427" s="27">
        <v>3008928.48</v>
      </c>
      <c r="F427" s="18">
        <f t="shared" si="8"/>
        <v>-206021.7799999998</v>
      </c>
      <c r="G427" s="27">
        <f>G428</f>
        <v>2802906.7</v>
      </c>
      <c r="H427" s="19"/>
      <c r="I427" s="20"/>
    </row>
    <row r="428" spans="1:9" s="21" customFormat="1" ht="30" outlineLevel="4" x14ac:dyDescent="0.25">
      <c r="A428" s="26" t="s">
        <v>281</v>
      </c>
      <c r="B428" s="16" t="s">
        <v>315</v>
      </c>
      <c r="C428" s="16" t="s">
        <v>282</v>
      </c>
      <c r="D428" s="16"/>
      <c r="E428" s="27">
        <v>3008928.48</v>
      </c>
      <c r="F428" s="18">
        <f t="shared" si="8"/>
        <v>-206021.7799999998</v>
      </c>
      <c r="G428" s="27">
        <f>G429</f>
        <v>2802906.7</v>
      </c>
      <c r="H428" s="19"/>
      <c r="I428" s="20"/>
    </row>
    <row r="429" spans="1:9" s="21" customFormat="1" ht="33.75" customHeight="1" outlineLevel="5" x14ac:dyDescent="0.25">
      <c r="A429" s="26" t="s">
        <v>283</v>
      </c>
      <c r="B429" s="16" t="s">
        <v>315</v>
      </c>
      <c r="C429" s="16" t="s">
        <v>284</v>
      </c>
      <c r="D429" s="16"/>
      <c r="E429" s="27">
        <v>3008928.48</v>
      </c>
      <c r="F429" s="18">
        <f t="shared" ref="F429:F436" si="11">G429-E429</f>
        <v>-206021.7799999998</v>
      </c>
      <c r="G429" s="27">
        <f>G430+G433</f>
        <v>2802906.7</v>
      </c>
      <c r="H429" s="19"/>
      <c r="I429" s="20"/>
    </row>
    <row r="430" spans="1:9" s="21" customFormat="1" ht="33" hidden="1" customHeight="1" outlineLevel="5" x14ac:dyDescent="0.25">
      <c r="A430" s="26" t="s">
        <v>327</v>
      </c>
      <c r="B430" s="16" t="s">
        <v>315</v>
      </c>
      <c r="C430" s="16" t="s">
        <v>328</v>
      </c>
      <c r="D430" s="16"/>
      <c r="E430" s="27">
        <v>0</v>
      </c>
      <c r="F430" s="18">
        <f t="shared" si="11"/>
        <v>0</v>
      </c>
      <c r="G430" s="27">
        <f>G431</f>
        <v>0</v>
      </c>
      <c r="H430" s="19"/>
      <c r="I430" s="20"/>
    </row>
    <row r="431" spans="1:9" s="21" customFormat="1" ht="18" hidden="1" customHeight="1" outlineLevel="5" x14ac:dyDescent="0.25">
      <c r="A431" s="26" t="s">
        <v>276</v>
      </c>
      <c r="B431" s="16" t="s">
        <v>315</v>
      </c>
      <c r="C431" s="16" t="s">
        <v>328</v>
      </c>
      <c r="D431" s="16" t="s">
        <v>277</v>
      </c>
      <c r="E431" s="27">
        <v>0</v>
      </c>
      <c r="F431" s="18">
        <f t="shared" si="11"/>
        <v>0</v>
      </c>
      <c r="G431" s="27">
        <f>G432</f>
        <v>0</v>
      </c>
      <c r="H431" s="19"/>
      <c r="I431" s="20"/>
    </row>
    <row r="432" spans="1:9" s="21" customFormat="1" ht="30.75" hidden="1" customHeight="1" outlineLevel="5" x14ac:dyDescent="0.25">
      <c r="A432" s="26" t="s">
        <v>287</v>
      </c>
      <c r="B432" s="16" t="s">
        <v>315</v>
      </c>
      <c r="C432" s="16" t="s">
        <v>328</v>
      </c>
      <c r="D432" s="16" t="s">
        <v>288</v>
      </c>
      <c r="E432" s="27">
        <v>0</v>
      </c>
      <c r="F432" s="18">
        <f t="shared" si="11"/>
        <v>0</v>
      </c>
      <c r="G432" s="27"/>
      <c r="H432" s="19"/>
      <c r="I432" s="20"/>
    </row>
    <row r="433" spans="1:9" s="21" customFormat="1" outlineLevel="6" x14ac:dyDescent="0.25">
      <c r="A433" s="26" t="s">
        <v>285</v>
      </c>
      <c r="B433" s="16" t="s">
        <v>315</v>
      </c>
      <c r="C433" s="16" t="s">
        <v>286</v>
      </c>
      <c r="D433" s="16"/>
      <c r="E433" s="27">
        <v>3008928.48</v>
      </c>
      <c r="F433" s="18">
        <f t="shared" si="11"/>
        <v>-206021.7799999998</v>
      </c>
      <c r="G433" s="27">
        <f>G434</f>
        <v>2802906.7</v>
      </c>
      <c r="H433" s="19"/>
      <c r="I433" s="20"/>
    </row>
    <row r="434" spans="1:9" s="21" customFormat="1" outlineLevel="7" x14ac:dyDescent="0.25">
      <c r="A434" s="26" t="s">
        <v>276</v>
      </c>
      <c r="B434" s="16" t="s">
        <v>315</v>
      </c>
      <c r="C434" s="16" t="s">
        <v>286</v>
      </c>
      <c r="D434" s="16" t="s">
        <v>277</v>
      </c>
      <c r="E434" s="27">
        <v>3008928.48</v>
      </c>
      <c r="F434" s="18">
        <f t="shared" si="11"/>
        <v>-206021.7799999998</v>
      </c>
      <c r="G434" s="27">
        <f>G435</f>
        <v>2802906.7</v>
      </c>
      <c r="H434" s="19"/>
      <c r="I434" s="20"/>
    </row>
    <row r="435" spans="1:9" s="21" customFormat="1" ht="31.5" customHeight="1" outlineLevel="7" x14ac:dyDescent="0.25">
      <c r="A435" s="26" t="s">
        <v>287</v>
      </c>
      <c r="B435" s="16" t="s">
        <v>315</v>
      </c>
      <c r="C435" s="16" t="s">
        <v>286</v>
      </c>
      <c r="D435" s="16" t="s">
        <v>288</v>
      </c>
      <c r="E435" s="27">
        <v>3008928.48</v>
      </c>
      <c r="F435" s="18">
        <f t="shared" si="11"/>
        <v>-206021.7799999998</v>
      </c>
      <c r="G435" s="27">
        <v>2802906.7</v>
      </c>
      <c r="H435" s="19"/>
      <c r="I435" s="20"/>
    </row>
    <row r="436" spans="1:9" s="21" customFormat="1" ht="17.25" customHeight="1" x14ac:dyDescent="0.25">
      <c r="A436" s="29" t="s">
        <v>289</v>
      </c>
      <c r="B436" s="29"/>
      <c r="C436" s="29"/>
      <c r="D436" s="29"/>
      <c r="E436" s="17" t="e">
        <f>E7+#REF!+#REF!</f>
        <v>#REF!</v>
      </c>
      <c r="F436" s="18" t="e">
        <f t="shared" si="11"/>
        <v>#REF!</v>
      </c>
      <c r="G436" s="17">
        <f>G34+G77+G146+G241+G419</f>
        <v>274856325.06999999</v>
      </c>
      <c r="H436" s="19"/>
      <c r="I436" s="20"/>
    </row>
    <row r="437" spans="1:9" ht="15" customHeight="1" x14ac:dyDescent="0.25">
      <c r="A437" s="10"/>
      <c r="B437" s="10"/>
      <c r="C437" s="10"/>
      <c r="D437" s="10"/>
      <c r="E437" s="10"/>
      <c r="F437" s="10"/>
      <c r="G437" s="10"/>
      <c r="H437" s="2"/>
      <c r="I437" s="3"/>
    </row>
    <row r="438" spans="1:9" ht="106.35" customHeight="1" x14ac:dyDescent="0.25">
      <c r="A438" s="57"/>
      <c r="B438" s="58"/>
      <c r="C438" s="58"/>
      <c r="D438" s="59"/>
      <c r="E438" s="59"/>
      <c r="F438" s="59"/>
      <c r="G438" s="60"/>
      <c r="H438" s="60"/>
      <c r="I438" s="3"/>
    </row>
  </sheetData>
  <mergeCells count="6">
    <mergeCell ref="B1:G1"/>
    <mergeCell ref="A438:C438"/>
    <mergeCell ref="D438:H438"/>
    <mergeCell ref="A3:G3"/>
    <mergeCell ref="A4:G4"/>
    <mergeCell ref="A2:H2"/>
  </mergeCells>
  <pageMargins left="0.98425196850393704" right="0.19685039370078741" top="0.78740157480314965" bottom="0.78740157480314965" header="0.39370078740157483" footer="0.39370078740157483"/>
  <pageSetup paperSize="9"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03.01.2023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Приложение №6 Ведомственная структура (на очередной год)&lt;/VariantName&gt;&#10;  &lt;VariantLink&gt;57532433&lt;/VariantLink&gt;&#10;  &lt;ReportCode&gt;69E23D3C3A0C4C39AB9D68D5C2E6DB&lt;/ReportCode&gt;&#10;  &lt;SvodReportLink xsi:nil=&quot;true&quot; /&gt;&#10;  &lt;ReportLink&gt;628059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ADA8202-0E01-46E9-8CF0-F9A6DF2BB9D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LUDFIN-4\User</dc:creator>
  <cp:lastModifiedBy>User</cp:lastModifiedBy>
  <cp:lastPrinted>2023-12-27T14:00:05Z</cp:lastPrinted>
  <dcterms:created xsi:type="dcterms:W3CDTF">2022-11-15T05:26:39Z</dcterms:created>
  <dcterms:modified xsi:type="dcterms:W3CDTF">2024-01-23T07:49:50Z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Приложение №6 Ведомственная структура (на очередной год)(2).xlsx</vt:lpwstr>
  </property>
  <property fmtid="{D5CDD505-2E9C-101B-9397-08002B2CF9AE}" pid="4" name="Версия клиента">
    <vt:lpwstr>21.2.17.2281 (.NET 4.0)</vt:lpwstr>
  </property>
  <property fmtid="{D5CDD505-2E9C-101B-9397-08002B2CF9AE}" pid="5" name="Версия базы">
    <vt:lpwstr>21.2.2622.330878421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bks_2022_mo</vt:lpwstr>
  </property>
  <property fmtid="{D5CDD505-2E9C-101B-9397-08002B2CF9AE}" pid="9" name="Пользователь">
    <vt:lpwstr>user_12_11</vt:lpwstr>
  </property>
  <property fmtid="{D5CDD505-2E9C-101B-9397-08002B2CF9AE}" pid="10" name="Шаблон">
    <vt:lpwstr>pril6_2016.xlt</vt:lpwstr>
  </property>
  <property fmtid="{D5CDD505-2E9C-101B-9397-08002B2CF9AE}" pid="11" name="Локальная база">
    <vt:lpwstr>не используется</vt:lpwstr>
  </property>
</Properties>
</file>