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ОТДЕЛ БЮДЖЕТОВ\БЮДЖЕТ РАЙОН и ГОРОД\Уточнение\РАЙОН\2025 год\Август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Print_Titles" localSheetId="0">Лист1!$10:$10</definedName>
    <definedName name="_xlnm.Print_Area" localSheetId="0">Лист1!$A$1:$E$74</definedName>
  </definedNames>
  <calcPr calcId="152511"/>
</workbook>
</file>

<file path=xl/calcChain.xml><?xml version="1.0" encoding="utf-8"?>
<calcChain xmlns="http://schemas.openxmlformats.org/spreadsheetml/2006/main">
  <c r="D74" i="1" l="1"/>
  <c r="D73" i="1"/>
  <c r="D72" i="1"/>
  <c r="D71" i="1"/>
  <c r="D70" i="1"/>
  <c r="D69" i="1"/>
  <c r="E66" i="1"/>
  <c r="E37" i="1" l="1"/>
  <c r="D64" i="1"/>
  <c r="E16" i="1" l="1"/>
  <c r="D25" i="1"/>
  <c r="D24" i="1"/>
  <c r="D23" i="1"/>
  <c r="D22" i="1"/>
  <c r="D21" i="1"/>
  <c r="D20" i="1"/>
  <c r="D68" i="1" l="1"/>
  <c r="D67" i="1"/>
  <c r="D65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D27" i="1"/>
  <c r="D26" i="1"/>
  <c r="D19" i="1"/>
  <c r="D18" i="1"/>
  <c r="D17" i="1"/>
  <c r="D15" i="1"/>
  <c r="C66" i="1"/>
  <c r="C37" i="1"/>
  <c r="D37" i="1" s="1"/>
  <c r="C16" i="1"/>
  <c r="D16" i="1" s="1"/>
  <c r="C14" i="1"/>
  <c r="C13" i="1" l="1"/>
  <c r="C12" i="1" s="1"/>
  <c r="D66" i="1"/>
  <c r="E14" i="1" l="1"/>
  <c r="D14" i="1" l="1"/>
  <c r="E13" i="1"/>
  <c r="D13" i="1" s="1"/>
  <c r="E12" i="1" l="1"/>
  <c r="D12" i="1" s="1"/>
</calcChain>
</file>

<file path=xl/sharedStrings.xml><?xml version="1.0" encoding="utf-8"?>
<sst xmlns="http://schemas.openxmlformats.org/spreadsheetml/2006/main" count="135" uniqueCount="129">
  <si>
    <t>№ п/п</t>
  </si>
  <si>
    <t>Наименование вида межбюджетных трансфертов</t>
  </si>
  <si>
    <t>в том числе:</t>
  </si>
  <si>
    <t>1.</t>
  </si>
  <si>
    <t>1.1.</t>
  </si>
  <si>
    <t>(в рублях)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</si>
  <si>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</si>
  <si>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</si>
  <si>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</si>
  <si>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Иные межбюджетные трансферты</t>
  </si>
  <si>
    <t>Субвенции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</si>
  <si>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</si>
  <si>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БЕЗВОЗМЕЗДНЫЕ ПОСТУПЛЕНИЯ ОТ ДРУГИХ БЮДЖЕТОВ БЮДЖЕТНОЙ СИСТЕМЫ РОССИЙСКОЙ ФЕДЕРАЦИИ</t>
  </si>
  <si>
    <t>БЕЗВОЗМЕЗДНЫЕ ПОСТУПЛЕНИЯ</t>
  </si>
  <si>
    <t>Дотации бюджетам бюджетной системы Российской Федерации</t>
  </si>
  <si>
    <t>Прочие субсидии бюджетам муниципальных районов на организацию отдыха и оздоровление детей</t>
  </si>
  <si>
    <t>2.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</si>
  <si>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</si>
  <si>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выполнение передаваемых полномочий субъектов Российской Федерации в части формирования и содержания архивных фондов</t>
  </si>
  <si>
    <t>Субвенции бюджетам муниципальных районов на выполнение передаваемых полномочий субъектов Российской Федерации в части  исполнения государственных полномочий субъектов РФ по расчету и предоставлению дотаций на выравнивание бюджетной обеспеченности бюджетам поселений за счет средств областного бюджета</t>
  </si>
  <si>
    <t>Субвенции бюджетам муниципальных районов на выполнение передаваемых полномочий субъектов Российской Федерации в части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финансового обеспечения получения дошкольного образования в частных дошкольных образовательных организациях</t>
  </si>
  <si>
    <t>Субвенции бюджетам муниципальных районов на выполнение передаваемых полномочий субъектов Российской Федерации в части получения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финансовое обеспечение получения дошкольного, начального общего, основного общего, среднего общего образования в частных общеобразовательных организациях, осуществляющих общеобразовательную деятельность по имеющим государственную аккредитацию основным общеобразовательным программам</t>
  </si>
  <si>
    <t>Субвенции бюджетам муниципальных районов на выполнение передаваемых полномочий субъектов Российской Федерации в части осуществления государственных полномочий по созданию административных комиссий в муниципальных районах и городских округах Калужской области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</si>
  <si>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</si>
  <si>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</si>
  <si>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Субвенции бюджетам муниципальных районов на выполнение передаваемых полномочий субъектов Российской Федерации в части осуществления государственных полномочий по организации социального обслуживания в Калужской области граждан в соответствии с Федеральным законом "Об основах социального обслуживания граждан в Российской Федерации", Законом Калужской области "О регулировании отдельных правоотношений в сфере предоставления социальных услуг в Калужской области" (кроме принятия решения о признании гражданина нуждающимся в социальном обслуживании либо об отказе в социальном обслуживании, составления индивидуальной программы предоставления социальных услуг) и осуществление мер про профилактике безнадзорности несовершеннолетних и организации индивидуальной профилактической работы в отношении безнадзорных и беспризорных несовершеннолетних, их родителей или иных законных представителей, не исполняющих своих обязанностей по воспитанию, содержанию несовершеннолетних и (или) отрицательно влияющих на их поведение либо жестоко обращающихся с ними, в соответствии с Федеральным законом "Об основах системы профилактики безнадзорности и правонарушений несовершеннолетних"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</si>
  <si>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</si>
  <si>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</si>
  <si>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2.12</t>
  </si>
  <si>
    <t>2.11</t>
  </si>
  <si>
    <t>2.10</t>
  </si>
  <si>
    <t>2.9</t>
  </si>
  <si>
    <t>2.8</t>
  </si>
  <si>
    <t>2.7</t>
  </si>
  <si>
    <t>2.6</t>
  </si>
  <si>
    <t>2.5</t>
  </si>
  <si>
    <t>2.4</t>
  </si>
  <si>
    <t>2.3</t>
  </si>
  <si>
    <t>2.2</t>
  </si>
  <si>
    <t>2.1</t>
  </si>
  <si>
    <t>1.1</t>
  </si>
  <si>
    <t>1.3</t>
  </si>
  <si>
    <t>1.8</t>
  </si>
  <si>
    <t>1.9</t>
  </si>
  <si>
    <t>3.</t>
  </si>
  <si>
    <t>3.1</t>
  </si>
  <si>
    <t xml:space="preserve">                                                                                                                                                                                                     </t>
  </si>
  <si>
    <t>Прочие субсидии бюджетам муниципальных районов на повышение уровня привлекательности профессиональной деятельности в сфере архитектуры и градостроительства</t>
  </si>
  <si>
    <t>Прочие субсидии бюджетам муниципальных районов на выполнение кадастровых работ по устранению реестровых ошибок, выявленных при внесении в сведения ЕГРН описаний границ населенных пунктов и территориальных зон</t>
  </si>
  <si>
    <t>Субвенции бюджетам муниципальных районов на осуществление деятельности по образованию патронатных семей для граждан пожилого возраста и инвалидов</t>
  </si>
  <si>
    <t>Субсидии бюджетам муниципальных образований на реализацию мероприятий федеральной целевой программы "Увековечение памяти погибших при защите Отечества"</t>
  </si>
  <si>
    <t>Субвенции бюджетам муниципальных районов на выполнение передаваемых полномочий субъектов Российской Федерации в части обеспечения социальных выплат, пособий, компенсаций детям, семьям с детьми</t>
  </si>
  <si>
    <t xml:space="preserve">Субсидии бюджетам муниципальных образований на организацию бесплатного горячего питания обучающихся, получающих начальное общее образование </t>
  </si>
  <si>
    <t>Прочие субсидии бюджетам муниципальных районов на реализацию мероприятий в области комплексных кадастровых работ</t>
  </si>
  <si>
    <t>3.2</t>
  </si>
  <si>
    <t>Субсидии бюджетам муниципальных образований на государственную поддержку отрасли культуры (реализация мероприятий по  модернизации библиотек в части комплектования книжных фондов библиотек муниципальных образований)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</si>
  <si>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</si>
  <si>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Субсидия бюджетам муниципальных районов на обеспечение развития и укрепление материально-технической базы домов культуры</t>
  </si>
  <si>
    <t xml:space="preserve">Субвенция бюджетам муниципальных районов на выполнение передаваемых полномочий субъектов Российской Федерации в части организации исполнения полномочий по обеспечению предоставления гражданам мер социальной поддержки </t>
  </si>
  <si>
    <t>3.3</t>
  </si>
  <si>
    <t>Субсидии бюджетам муниципальных образований на государственную поддержку отрасли культуры (приобретение музыкальных инструментов, оборудования и материалов для детских школ искусств)</t>
  </si>
  <si>
    <t>Субвенции бюджетам муниципальных районов на осуществление переданных полномочий Российской Федерации по осуществлению уведомительной регистрации территориальных соглашений и коллективных договоров</t>
  </si>
  <si>
    <t>Межбюджетные трансферты бюджетам муниципальных районов на предоставление дополнительной меры социальной поддержки членам семей  военнослужащих, добровольцев, мобилизованных принимающих участие в специальной военной операции</t>
  </si>
  <si>
    <t>Межбюджетные трансферты бюджетам муниципальных районов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</si>
  <si>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Субвенции бюджетам муниципальных районов на оказание социальной помощи отдельным категориям </t>
  </si>
  <si>
    <t>Субвенции бюджетам муниципальных районов на выполнение передаваемых полномочий субъектов Российской Федерации на организацию  мероприятий при осуществлении деятельности по обращению с  животными без владельцев</t>
  </si>
  <si>
    <t>1.11</t>
  </si>
  <si>
    <t xml:space="preserve">Межбюджетные трансферты, предоставляемые бюджету муниципального района "Город Людиново и Людиновский район" из других бюджетов бюджетной системы Российской Федерации, на 2025 год </t>
  </si>
  <si>
    <t>2025 год</t>
  </si>
  <si>
    <t>Субвенции бюджетам муниципальных районов на выполнение передаваемых полномочий субъектов Российской Федерации в части организации предоставления денежных выплат, пособий и компенсаций отдельным категориям граждан области в соответствии с федеральным и областным законодательством</t>
  </si>
  <si>
    <t>Субсидии бюджетам муниципальных районов на развитие муниципальных учреждений дополнительного образования в сфере культуры</t>
  </si>
  <si>
    <t>Субвенции бюджетам муниципальных районов на выполнение передаваемых полномочий субъектов Российской Федерации в части осуществления ежемесячных денежных выплат работникам муниципальных общеобразовательных учреждений области</t>
  </si>
  <si>
    <t>Субвенции бюджетам муниципальных районов на выплату компенсации родительской платы  за присмотр и уход за детьми, посещающими образовательные организации, реализующие образовательные программы дошкольного образования</t>
  </si>
  <si>
    <t>Прочие субсидии бюджетам муниципальных районов на создание условий для осуществления  присмотра и ухода за детьми</t>
  </si>
  <si>
    <t xml:space="preserve">Прочие субсидии бюджетам муниципальных образований  на софинансирование мероприятий муниципальных программ развития малого и среднего предпринимательства </t>
  </si>
  <si>
    <t>Субвенции бюджетам муниципальных районов на выполнение передаваемых полномочий субъектов Российской Федерации на оказание мер социальной поддержки по предоставлению бесплатного горячего питания отдельным категориям граждан, обучающимся в организациях, осуществляющих образовательную деятельность</t>
  </si>
  <si>
    <t>Субсидии бюджетам муниципальных образований на модернизацию муниципальных библиотек</t>
  </si>
  <si>
    <t>Субсидии бюджетам муниципальных образований на оказание финансовой поддержки при исполнении расходных обязательств муниципальных образований по строительству (приобретению) жилья, предоставляемого по договору найма жилого помещения</t>
  </si>
  <si>
    <t>Субсидии бюджетам муниципальных районов на обеспечение комплексного развития сельских территорий</t>
  </si>
  <si>
    <t>Субсидии бюджетам муниципальных образований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</si>
  <si>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Субсидии бюджетам муниципальных образований на реализацию мероприятий по модернизации школьных систем образования</t>
  </si>
  <si>
    <t xml:space="preserve">+ ,- </t>
  </si>
  <si>
    <t>Прочие дотации бюджетам муниципальных районов</t>
  </si>
  <si>
    <t>Прочие субсидии бюджетам муниципальных районов на реализацию молодежных инициатив</t>
  </si>
  <si>
    <t>Прочие субсидии бюджетам муниципальных районов на реализацию школьных  инициатив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</si>
  <si>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</si>
  <si>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Субвенции бюджетам муниципальных районов на улучшение жилищных условий многодетным семьям</t>
  </si>
  <si>
    <t xml:space="preserve">Прочие межбюджетные трансферты, передаваемые бюджетам муниципальных районов на обеспечение расходных обязательств </t>
  </si>
  <si>
    <t>Межбюджетные трансферты бюджетам муниципальных районов на  поддержку отрасли культуры</t>
  </si>
  <si>
    <t>Прочие межбюджетные трансферты, передаваемые бюджетам муниципальных районов на материально-техническое обеспечение проведения выборов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</si>
  <si>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</si>
  <si>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</si>
  <si>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</si>
  <si>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</si>
  <si>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</si>
  <si>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</si>
  <si>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</si>
  <si>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</si>
  <si>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</si>
  <si>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</si>
  <si>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</si>
  <si>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</si>
  <si>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</si>
  <si>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</si>
  <si>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</si>
  <si>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</si>
  <si>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</si>
  <si>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</si>
  <si>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</si>
  <si>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</si>
  <si>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</si>
  <si>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</si>
  <si>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</si>
  <si>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4.</t>
  </si>
  <si>
    <t>4.1</t>
  </si>
  <si>
    <t>4.2</t>
  </si>
  <si>
    <t>4.3</t>
  </si>
  <si>
    <t>4.4</t>
  </si>
  <si>
    <t>4.5</t>
  </si>
  <si>
    <t>4.6</t>
  </si>
  <si>
    <t>Приложение № 4</t>
  </si>
  <si>
    <t xml:space="preserve">на 2025  год и на плановый период 2026 и 2027 годов"             </t>
  </si>
  <si>
    <t>к решению Людиновского Районного Собрания</t>
  </si>
  <si>
    <t>"О бюджете муниципального района "Город Людиново и Людиновский район"</t>
  </si>
  <si>
    <t>"О внесении изменений в решение ЛРС от 25.12.2024 № 308</t>
  </si>
  <si>
    <t>Субвенции бюджетам муниципальных районов на компенсацию отдельным категориям граждан по возмещению расходов, связанных с установкой газового оборудования</t>
  </si>
  <si>
    <t>Субвенции бюджетам муниципальных районов на осуществление ежемесячной выплаты в связи с рождением первого ребенка</t>
  </si>
  <si>
    <t>3.27</t>
  </si>
  <si>
    <t xml:space="preserve">от 07.08.2025 № 357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</si>
</sst>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 Cyr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0" xfId="0" applyFont="1" applyBorder="1"/>
    <xf numFmtId="43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3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/>
    <xf numFmtId="0" fontId="3" fillId="0" borderId="0" xfId="0" applyFont="1" applyBorder="1" applyAlignment="1">
      <alignment horizontal="right" wrapText="1"/>
    </xf>
    <xf numFmtId="0" fontId="4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Font="1"/>
    <xf numFmtId="49" fontId="4" fillId="2" borderId="1" xfId="0" applyNumberFormat="1" applyFont="1" applyFill="1" applyBorder="1" applyAlignment="1">
      <alignment horizontal="center" vertical="top" wrapText="1"/>
    </xf>
    <xf numFmtId="43" fontId="4" fillId="2" borderId="1" xfId="0" applyNumberFormat="1" applyFont="1" applyFill="1" applyBorder="1" applyAlignment="1">
      <alignment vertical="center" wrapText="1"/>
    </xf>
    <xf numFmtId="43" fontId="6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3"/>
  <sheetViews>
    <sheetView tabSelected="1" workbookViewId="0">
      <selection activeCell="I77" sqref="I77"/>
    </sheetView>
  </sheetViews>
  <sheetFormatPr defaultRowHeight="15" x14ac:dyDescent="0.25"/>
  <cols>
    <col min="1" max="1" width="6.5703125" customWidth="1"/>
    <col min="2" max="2" width="146" customWidth="1"/>
    <col min="3" max="3" width="17.5703125" hidden="1" customWidth="1"/>
    <col min="4" max="4" width="18" hidden="1" customWidth="1"/>
    <col min="5" max="5" width="19.28515625" style="21" customWidth="1"/>
  </cols>
  <sheetData>
    <row r="1" spans="1:8" s="26" customFormat="1" ht="18.75" customHeight="1" x14ac:dyDescent="0.25">
      <c r="B1" s="29" t="s">
        <v>120</v>
      </c>
      <c r="C1" s="29"/>
      <c r="D1" s="29"/>
      <c r="E1" s="29"/>
    </row>
    <row r="2" spans="1:8" s="26" customFormat="1" ht="18.75" customHeight="1" x14ac:dyDescent="0.25">
      <c r="B2" s="29" t="s">
        <v>122</v>
      </c>
      <c r="C2" s="29"/>
      <c r="D2" s="29"/>
      <c r="E2" s="29"/>
    </row>
    <row r="3" spans="1:8" s="26" customFormat="1" ht="18.75" customHeight="1" x14ac:dyDescent="0.25">
      <c r="B3" s="29" t="s">
        <v>124</v>
      </c>
      <c r="C3" s="29"/>
      <c r="D3" s="29"/>
      <c r="E3" s="29"/>
    </row>
    <row r="4" spans="1:8" s="26" customFormat="1" ht="18.75" customHeight="1" x14ac:dyDescent="0.25">
      <c r="B4" s="29" t="s">
        <v>123</v>
      </c>
      <c r="C4" s="29"/>
      <c r="D4" s="29"/>
      <c r="E4" s="29"/>
    </row>
    <row r="5" spans="1:8" s="26" customFormat="1" ht="18.75" customHeight="1" x14ac:dyDescent="0.25">
      <c r="B5" s="29" t="s">
        <v>121</v>
      </c>
      <c r="C5" s="29"/>
      <c r="D5" s="29"/>
      <c r="E5" s="29"/>
    </row>
    <row r="6" spans="1:8" s="26" customFormat="1" ht="18.75" customHeight="1" x14ac:dyDescent="0.25">
      <c r="B6" s="29" t="s">
        <v>128</v>
      </c>
      <c r="C6" s="29"/>
      <c r="D6" s="29"/>
      <c r="E6" s="29"/>
    </row>
    <row r="7" spans="1:8" s="26" customFormat="1" ht="12" customHeight="1" x14ac:dyDescent="0.25">
      <c r="B7" s="28" t="s">
        <v>46</v>
      </c>
      <c r="C7" s="28"/>
      <c r="D7" s="28"/>
      <c r="E7" s="28"/>
    </row>
    <row r="8" spans="1:8" s="2" customFormat="1" ht="36.75" customHeight="1" x14ac:dyDescent="0.25">
      <c r="A8" s="27" t="s">
        <v>67</v>
      </c>
      <c r="B8" s="27"/>
      <c r="C8" s="27"/>
      <c r="D8" s="27"/>
      <c r="E8" s="27"/>
    </row>
    <row r="9" spans="1:8" s="2" customFormat="1" ht="15" customHeight="1" x14ac:dyDescent="0.25">
      <c r="E9" s="14" t="s">
        <v>5</v>
      </c>
      <c r="H9" s="25"/>
    </row>
    <row r="10" spans="1:8" s="2" customFormat="1" ht="19.5" customHeight="1" x14ac:dyDescent="0.25">
      <c r="A10" s="15" t="s">
        <v>0</v>
      </c>
      <c r="B10" s="15" t="s">
        <v>1</v>
      </c>
      <c r="C10" s="20" t="s">
        <v>68</v>
      </c>
      <c r="D10" s="22" t="s">
        <v>81</v>
      </c>
      <c r="E10" s="20" t="s">
        <v>68</v>
      </c>
      <c r="F10" s="3"/>
    </row>
    <row r="11" spans="1:8" s="2" customFormat="1" ht="19.5" customHeight="1" x14ac:dyDescent="0.25">
      <c r="A11" s="8">
        <v>1</v>
      </c>
      <c r="B11" s="8">
        <v>2</v>
      </c>
      <c r="C11" s="16">
        <v>3</v>
      </c>
      <c r="D11" s="8"/>
      <c r="E11" s="16">
        <v>3</v>
      </c>
      <c r="F11" s="4"/>
    </row>
    <row r="12" spans="1:8" s="1" customFormat="1" ht="19.5" customHeight="1" x14ac:dyDescent="0.25">
      <c r="A12" s="8"/>
      <c r="B12" s="7" t="s">
        <v>13</v>
      </c>
      <c r="C12" s="5">
        <f>C13</f>
        <v>971850892.98000002</v>
      </c>
      <c r="D12" s="23">
        <f>E12-C12</f>
        <v>31241562.23999989</v>
      </c>
      <c r="E12" s="5">
        <f>E13</f>
        <v>1003092455.2199999</v>
      </c>
    </row>
    <row r="13" spans="1:8" s="1" customFormat="1" ht="19.5" customHeight="1" x14ac:dyDescent="0.25">
      <c r="A13" s="6"/>
      <c r="B13" s="7" t="s">
        <v>12</v>
      </c>
      <c r="C13" s="5">
        <f>C16+C37+C66+C14</f>
        <v>971850892.98000002</v>
      </c>
      <c r="D13" s="23">
        <f t="shared" ref="D13:D74" si="0">E13-C13</f>
        <v>31241562.23999989</v>
      </c>
      <c r="E13" s="5">
        <f>E14+E16+E37+E66</f>
        <v>1003092455.2199999</v>
      </c>
    </row>
    <row r="14" spans="1:8" s="1" customFormat="1" ht="19.5" customHeight="1" x14ac:dyDescent="0.25">
      <c r="A14" s="6" t="s">
        <v>3</v>
      </c>
      <c r="B14" s="7" t="s">
        <v>14</v>
      </c>
      <c r="C14" s="5">
        <f>C15</f>
        <v>0</v>
      </c>
      <c r="D14" s="23">
        <f t="shared" si="0"/>
        <v>1718640</v>
      </c>
      <c r="E14" s="5">
        <f>E15</f>
        <v>1718640</v>
      </c>
    </row>
    <row r="15" spans="1:8" s="1" customFormat="1" ht="19.5" customHeight="1" x14ac:dyDescent="0.25">
      <c r="A15" s="8" t="s">
        <v>4</v>
      </c>
      <c r="B15" s="18" t="s">
        <v>82</v>
      </c>
      <c r="C15" s="9"/>
      <c r="D15" s="23">
        <f t="shared" si="0"/>
        <v>1718640</v>
      </c>
      <c r="E15" s="9">
        <v>1718640</v>
      </c>
    </row>
    <row r="16" spans="1:8" s="1" customFormat="1" ht="19.5" customHeight="1" x14ac:dyDescent="0.25">
      <c r="A16" s="10" t="s">
        <v>16</v>
      </c>
      <c r="B16" s="7" t="s">
        <v>11</v>
      </c>
      <c r="C16" s="5">
        <f>C18+C19+C20+C21+C23+C24+C25+C26+C27+C28+C29+C30+C31+C32+C33+C34+C35+C36</f>
        <v>115367824.48</v>
      </c>
      <c r="D16" s="23">
        <f t="shared" si="0"/>
        <v>5829814.5799999982</v>
      </c>
      <c r="E16" s="5">
        <f>E18+E19+E20+E21+E23+E24+E25+E26+E27+E28+E29+E30+E31+E32+E33+E34+E35+E36+E22</f>
        <v>121197639.06</v>
      </c>
    </row>
    <row r="17" spans="1:5" s="1" customFormat="1" ht="18" customHeight="1" x14ac:dyDescent="0.25">
      <c r="A17" s="10"/>
      <c r="B17" s="12" t="s">
        <v>2</v>
      </c>
      <c r="C17" s="5"/>
      <c r="D17" s="23">
        <f t="shared" si="0"/>
        <v>0</v>
      </c>
      <c r="E17" s="5"/>
    </row>
    <row r="18" spans="1:5" s="1" customFormat="1" ht="24" hidden="1" customHeight="1" x14ac:dyDescent="0.25">
      <c r="A18" s="11" t="s">
        <v>40</v>
      </c>
      <c r="B18" s="12" t="s">
        <v>53</v>
      </c>
      <c r="C18" s="9"/>
      <c r="D18" s="23">
        <f t="shared" si="0"/>
        <v>0</v>
      </c>
      <c r="E18" s="9"/>
    </row>
    <row r="19" spans="1:5" s="1" customFormat="1" ht="30.75" hidden="1" customHeight="1" x14ac:dyDescent="0.25">
      <c r="A19" s="11" t="s">
        <v>40</v>
      </c>
      <c r="B19" s="12" t="s">
        <v>48</v>
      </c>
      <c r="C19" s="9"/>
      <c r="D19" s="23">
        <f t="shared" si="0"/>
        <v>0</v>
      </c>
      <c r="E19" s="9"/>
    </row>
    <row r="20" spans="1:5" s="1" customFormat="1" ht="30.75" customHeight="1" x14ac:dyDescent="0.25">
      <c r="A20" s="11" t="s">
        <v>39</v>
      </c>
      <c r="B20" s="12" t="s">
        <v>47</v>
      </c>
      <c r="C20" s="9">
        <v>77472</v>
      </c>
      <c r="D20" s="23">
        <f t="shared" si="0"/>
        <v>0</v>
      </c>
      <c r="E20" s="9">
        <v>77472</v>
      </c>
    </row>
    <row r="21" spans="1:5" s="1" customFormat="1" ht="19.5" customHeight="1" x14ac:dyDescent="0.25">
      <c r="A21" s="11" t="s">
        <v>38</v>
      </c>
      <c r="B21" s="12" t="s">
        <v>83</v>
      </c>
      <c r="C21" s="9"/>
      <c r="D21" s="23">
        <f t="shared" si="0"/>
        <v>1500000</v>
      </c>
      <c r="E21" s="9">
        <v>1500000</v>
      </c>
    </row>
    <row r="22" spans="1:5" s="1" customFormat="1" ht="19.5" customHeight="1" x14ac:dyDescent="0.25">
      <c r="A22" s="11" t="s">
        <v>37</v>
      </c>
      <c r="B22" s="12" t="s">
        <v>84</v>
      </c>
      <c r="C22" s="9"/>
      <c r="D22" s="23">
        <f t="shared" si="0"/>
        <v>5188985.1399999997</v>
      </c>
      <c r="E22" s="9">
        <v>5188985.1399999997</v>
      </c>
    </row>
    <row r="23" spans="1:5" s="1" customFormat="1" ht="19.5" customHeight="1" x14ac:dyDescent="0.25">
      <c r="A23" s="11" t="s">
        <v>36</v>
      </c>
      <c r="B23" s="12" t="s">
        <v>78</v>
      </c>
      <c r="C23" s="9">
        <v>26845729</v>
      </c>
      <c r="D23" s="23">
        <f t="shared" si="0"/>
        <v>4</v>
      </c>
      <c r="E23" s="9">
        <v>26845733</v>
      </c>
    </row>
    <row r="24" spans="1:5" s="1" customFormat="1" ht="31.5" hidden="1" customHeight="1" x14ac:dyDescent="0.25">
      <c r="A24" s="11" t="s">
        <v>41</v>
      </c>
      <c r="B24" s="12" t="s">
        <v>77</v>
      </c>
      <c r="C24" s="9"/>
      <c r="D24" s="23">
        <f t="shared" si="0"/>
        <v>0</v>
      </c>
      <c r="E24" s="9"/>
    </row>
    <row r="25" spans="1:5" s="1" customFormat="1" ht="19.5" customHeight="1" x14ac:dyDescent="0.25">
      <c r="A25" s="11" t="s">
        <v>35</v>
      </c>
      <c r="B25" s="12" t="s">
        <v>15</v>
      </c>
      <c r="C25" s="9">
        <v>2595580</v>
      </c>
      <c r="D25" s="23">
        <f t="shared" si="0"/>
        <v>0</v>
      </c>
      <c r="E25" s="9">
        <v>2595580</v>
      </c>
    </row>
    <row r="26" spans="1:5" s="1" customFormat="1" ht="19.5" customHeight="1" x14ac:dyDescent="0.25">
      <c r="A26" s="11" t="s">
        <v>34</v>
      </c>
      <c r="B26" s="12" t="s">
        <v>73</v>
      </c>
      <c r="C26" s="9">
        <v>24890522</v>
      </c>
      <c r="D26" s="23">
        <f t="shared" si="0"/>
        <v>0</v>
      </c>
      <c r="E26" s="9">
        <v>24890522</v>
      </c>
    </row>
    <row r="27" spans="1:5" s="1" customFormat="1" ht="32.25" customHeight="1" x14ac:dyDescent="0.25">
      <c r="A27" s="11" t="s">
        <v>33</v>
      </c>
      <c r="B27" s="12" t="s">
        <v>74</v>
      </c>
      <c r="C27" s="9">
        <v>1071198.3899999999</v>
      </c>
      <c r="D27" s="23">
        <f t="shared" si="0"/>
        <v>166582.17000000016</v>
      </c>
      <c r="E27" s="9">
        <v>1237780.56</v>
      </c>
    </row>
    <row r="28" spans="1:5" s="1" customFormat="1" ht="19.5" customHeight="1" x14ac:dyDescent="0.25">
      <c r="A28" s="11" t="s">
        <v>32</v>
      </c>
      <c r="B28" s="12" t="s">
        <v>70</v>
      </c>
      <c r="C28" s="9">
        <v>293903</v>
      </c>
      <c r="D28" s="23">
        <f t="shared" si="0"/>
        <v>0</v>
      </c>
      <c r="E28" s="9">
        <v>293903</v>
      </c>
    </row>
    <row r="29" spans="1:5" s="1" customFormat="1" ht="32.25" hidden="1" customHeight="1" x14ac:dyDescent="0.25">
      <c r="A29" s="11" t="s">
        <v>43</v>
      </c>
      <c r="B29" s="12" t="s">
        <v>50</v>
      </c>
      <c r="C29" s="9"/>
      <c r="D29" s="23">
        <f t="shared" si="0"/>
        <v>0</v>
      </c>
      <c r="E29" s="9"/>
    </row>
    <row r="30" spans="1:5" s="1" customFormat="1" ht="19.5" customHeight="1" x14ac:dyDescent="0.25">
      <c r="A30" s="11" t="s">
        <v>31</v>
      </c>
      <c r="B30" s="12" t="s">
        <v>52</v>
      </c>
      <c r="C30" s="9">
        <v>21469613</v>
      </c>
      <c r="D30" s="23">
        <f t="shared" si="0"/>
        <v>0</v>
      </c>
      <c r="E30" s="9">
        <v>21469613</v>
      </c>
    </row>
    <row r="31" spans="1:5" s="1" customFormat="1" ht="40.5" hidden="1" customHeight="1" x14ac:dyDescent="0.25">
      <c r="A31" s="11" t="s">
        <v>66</v>
      </c>
      <c r="B31" s="12" t="s">
        <v>60</v>
      </c>
      <c r="C31" s="9"/>
      <c r="D31" s="23">
        <f t="shared" si="0"/>
        <v>0</v>
      </c>
      <c r="E31" s="9"/>
    </row>
    <row r="32" spans="1:5" s="1" customFormat="1" ht="33.75" hidden="1" customHeight="1" x14ac:dyDescent="0.25">
      <c r="A32" s="11" t="s">
        <v>42</v>
      </c>
      <c r="B32" s="12" t="s">
        <v>79</v>
      </c>
      <c r="C32" s="9"/>
      <c r="D32" s="23">
        <f t="shared" si="0"/>
        <v>0</v>
      </c>
      <c r="E32" s="9"/>
    </row>
    <row r="33" spans="1:5" s="1" customFormat="1" ht="33.75" hidden="1" customHeight="1" x14ac:dyDescent="0.25">
      <c r="A33" s="11" t="s">
        <v>43</v>
      </c>
      <c r="B33" s="18" t="s">
        <v>57</v>
      </c>
      <c r="C33" s="9"/>
      <c r="D33" s="23">
        <f t="shared" si="0"/>
        <v>0</v>
      </c>
      <c r="E33" s="9"/>
    </row>
    <row r="34" spans="1:5" s="1" customFormat="1" ht="32.25" customHeight="1" x14ac:dyDescent="0.25">
      <c r="A34" s="11" t="s">
        <v>30</v>
      </c>
      <c r="B34" s="12" t="s">
        <v>55</v>
      </c>
      <c r="C34" s="9">
        <v>229877</v>
      </c>
      <c r="D34" s="23">
        <f t="shared" si="0"/>
        <v>0</v>
      </c>
      <c r="E34" s="9">
        <v>229877</v>
      </c>
    </row>
    <row r="35" spans="1:5" s="1" customFormat="1" ht="19.5" customHeight="1" x14ac:dyDescent="0.25">
      <c r="A35" s="11" t="s">
        <v>29</v>
      </c>
      <c r="B35" s="12" t="s">
        <v>80</v>
      </c>
      <c r="C35" s="9">
        <v>33230909.09</v>
      </c>
      <c r="D35" s="23">
        <f t="shared" si="0"/>
        <v>0</v>
      </c>
      <c r="E35" s="9">
        <v>33230909.09</v>
      </c>
    </row>
    <row r="36" spans="1:5" s="1" customFormat="1" ht="19.5" customHeight="1" x14ac:dyDescent="0.25">
      <c r="A36" s="11" t="s">
        <v>28</v>
      </c>
      <c r="B36" s="12" t="s">
        <v>76</v>
      </c>
      <c r="C36" s="9">
        <v>4663021</v>
      </c>
      <c r="D36" s="23">
        <f t="shared" si="0"/>
        <v>-1025756.73</v>
      </c>
      <c r="E36" s="9">
        <v>3637264.27</v>
      </c>
    </row>
    <row r="37" spans="1:5" s="1" customFormat="1" ht="19.5" customHeight="1" x14ac:dyDescent="0.25">
      <c r="A37" s="6" t="s">
        <v>44</v>
      </c>
      <c r="B37" s="7" t="s">
        <v>10</v>
      </c>
      <c r="C37" s="5">
        <f>C39+C40+C41+C42+C43+C44+C45+C46+C47+C49+C50+C51+C52+C53+C54+C55+C56+C60</f>
        <v>798475824.5</v>
      </c>
      <c r="D37" s="23">
        <f t="shared" si="0"/>
        <v>11214687</v>
      </c>
      <c r="E37" s="5">
        <f>E39+E40+E41+E42+E43+E44+E45+E46+E47+E48+E49+E50+E51+E52+E53+E54+E55+E56+E57+E58+E59+E60+E61+E62+E63+E65+E64</f>
        <v>809690511.5</v>
      </c>
    </row>
    <row r="38" spans="1:5" s="1" customFormat="1" ht="19.5" customHeight="1" x14ac:dyDescent="0.25">
      <c r="A38" s="8"/>
      <c r="B38" s="12" t="s">
        <v>2</v>
      </c>
      <c r="C38" s="9"/>
      <c r="D38" s="23">
        <f t="shared" si="0"/>
        <v>0</v>
      </c>
      <c r="E38" s="9"/>
    </row>
    <row r="39" spans="1:5" s="1" customFormat="1" ht="50.25" customHeight="1" x14ac:dyDescent="0.25">
      <c r="A39" s="11" t="s">
        <v>45</v>
      </c>
      <c r="B39" s="12" t="s">
        <v>19</v>
      </c>
      <c r="C39" s="9">
        <v>51589017</v>
      </c>
      <c r="D39" s="23">
        <f t="shared" si="0"/>
        <v>0</v>
      </c>
      <c r="E39" s="24">
        <v>51589017</v>
      </c>
    </row>
    <row r="40" spans="1:5" s="1" customFormat="1" ht="33.75" customHeight="1" x14ac:dyDescent="0.25">
      <c r="A40" s="11" t="s">
        <v>54</v>
      </c>
      <c r="B40" s="12" t="s">
        <v>23</v>
      </c>
      <c r="C40" s="9">
        <v>803</v>
      </c>
      <c r="D40" s="23">
        <f t="shared" si="0"/>
        <v>0</v>
      </c>
      <c r="E40" s="24">
        <v>803</v>
      </c>
    </row>
    <row r="41" spans="1:5" s="1" customFormat="1" ht="34.5" customHeight="1" x14ac:dyDescent="0.25">
      <c r="A41" s="11" t="s">
        <v>59</v>
      </c>
      <c r="B41" s="12" t="s">
        <v>22</v>
      </c>
      <c r="C41" s="9">
        <v>34971</v>
      </c>
      <c r="D41" s="23">
        <f t="shared" si="0"/>
        <v>0</v>
      </c>
      <c r="E41" s="24">
        <v>34971</v>
      </c>
    </row>
    <row r="42" spans="1:5" s="1" customFormat="1" ht="34.5" customHeight="1" x14ac:dyDescent="0.25">
      <c r="A42" s="11" t="s">
        <v>90</v>
      </c>
      <c r="B42" s="12" t="s">
        <v>18</v>
      </c>
      <c r="C42" s="9">
        <v>1252440</v>
      </c>
      <c r="D42" s="23">
        <f t="shared" si="0"/>
        <v>0</v>
      </c>
      <c r="E42" s="24">
        <v>1252440</v>
      </c>
    </row>
    <row r="43" spans="1:5" s="1" customFormat="1" ht="19.5" customHeight="1" x14ac:dyDescent="0.25">
      <c r="A43" s="11" t="s">
        <v>91</v>
      </c>
      <c r="B43" s="12" t="s">
        <v>17</v>
      </c>
      <c r="C43" s="9">
        <v>1794613</v>
      </c>
      <c r="D43" s="23">
        <f t="shared" si="0"/>
        <v>0</v>
      </c>
      <c r="E43" s="24">
        <v>1794613</v>
      </c>
    </row>
    <row r="44" spans="1:5" s="1" customFormat="1" ht="36" customHeight="1" x14ac:dyDescent="0.25">
      <c r="A44" s="11" t="s">
        <v>92</v>
      </c>
      <c r="B44" s="12" t="s">
        <v>71</v>
      </c>
      <c r="C44" s="9">
        <v>638241</v>
      </c>
      <c r="D44" s="23">
        <f t="shared" si="0"/>
        <v>0</v>
      </c>
      <c r="E44" s="24">
        <v>638241</v>
      </c>
    </row>
    <row r="45" spans="1:5" s="1" customFormat="1" ht="34.5" customHeight="1" x14ac:dyDescent="0.25">
      <c r="A45" s="11" t="s">
        <v>93</v>
      </c>
      <c r="B45" s="12" t="s">
        <v>72</v>
      </c>
      <c r="C45" s="9">
        <v>112449</v>
      </c>
      <c r="D45" s="23">
        <f t="shared" si="0"/>
        <v>0</v>
      </c>
      <c r="E45" s="24">
        <v>112449</v>
      </c>
    </row>
    <row r="46" spans="1:5" s="1" customFormat="1" ht="79.5" customHeight="1" x14ac:dyDescent="0.25">
      <c r="A46" s="11" t="s">
        <v>94</v>
      </c>
      <c r="B46" s="12" t="s">
        <v>21</v>
      </c>
      <c r="C46" s="9">
        <v>346850849</v>
      </c>
      <c r="D46" s="23">
        <f t="shared" si="0"/>
        <v>3359764</v>
      </c>
      <c r="E46" s="24">
        <v>350210613</v>
      </c>
    </row>
    <row r="47" spans="1:5" s="1" customFormat="1" ht="51.75" customHeight="1" x14ac:dyDescent="0.25">
      <c r="A47" s="11" t="s">
        <v>95</v>
      </c>
      <c r="B47" s="12" t="s">
        <v>20</v>
      </c>
      <c r="C47" s="9">
        <v>136420846</v>
      </c>
      <c r="D47" s="23">
        <f t="shared" si="0"/>
        <v>0</v>
      </c>
      <c r="E47" s="24">
        <v>136420846</v>
      </c>
    </row>
    <row r="48" spans="1:5" s="1" customFormat="1" ht="19.5" customHeight="1" x14ac:dyDescent="0.25">
      <c r="A48" s="11" t="s">
        <v>96</v>
      </c>
      <c r="B48" s="12" t="s">
        <v>49</v>
      </c>
      <c r="C48" s="9"/>
      <c r="D48" s="23">
        <f t="shared" si="0"/>
        <v>0</v>
      </c>
      <c r="E48" s="9"/>
    </row>
    <row r="49" spans="1:5" s="1" customFormat="1" ht="29.25" customHeight="1" x14ac:dyDescent="0.25">
      <c r="A49" s="11" t="s">
        <v>97</v>
      </c>
      <c r="B49" s="12" t="s">
        <v>85</v>
      </c>
      <c r="C49" s="9">
        <v>24855463</v>
      </c>
      <c r="D49" s="23">
        <f t="shared" si="0"/>
        <v>-4950374</v>
      </c>
      <c r="E49" s="9">
        <v>19905089</v>
      </c>
    </row>
    <row r="50" spans="1:5" s="1" customFormat="1" ht="32.25" customHeight="1" x14ac:dyDescent="0.25">
      <c r="A50" s="11" t="s">
        <v>98</v>
      </c>
      <c r="B50" s="19" t="s">
        <v>58</v>
      </c>
      <c r="C50" s="9">
        <v>21544447</v>
      </c>
      <c r="D50" s="23">
        <f t="shared" si="0"/>
        <v>327661</v>
      </c>
      <c r="E50" s="24">
        <v>21872108</v>
      </c>
    </row>
    <row r="51" spans="1:5" s="1" customFormat="1" ht="36" customHeight="1" x14ac:dyDescent="0.25">
      <c r="A51" s="11" t="s">
        <v>99</v>
      </c>
      <c r="B51" s="12" t="s">
        <v>51</v>
      </c>
      <c r="C51" s="9">
        <v>33236917</v>
      </c>
      <c r="D51" s="23">
        <f t="shared" si="0"/>
        <v>-7721508</v>
      </c>
      <c r="E51" s="24">
        <v>25515409</v>
      </c>
    </row>
    <row r="52" spans="1:5" s="1" customFormat="1" ht="21" customHeight="1" x14ac:dyDescent="0.25">
      <c r="A52" s="11" t="s">
        <v>100</v>
      </c>
      <c r="B52" s="12" t="s">
        <v>24</v>
      </c>
      <c r="C52" s="9">
        <v>14887294</v>
      </c>
      <c r="D52" s="23">
        <f t="shared" si="0"/>
        <v>0</v>
      </c>
      <c r="E52" s="24">
        <v>14887294</v>
      </c>
    </row>
    <row r="53" spans="1:5" s="1" customFormat="1" ht="35.25" customHeight="1" x14ac:dyDescent="0.25">
      <c r="A53" s="11" t="s">
        <v>101</v>
      </c>
      <c r="B53" s="12" t="s">
        <v>69</v>
      </c>
      <c r="C53" s="9">
        <v>128567870</v>
      </c>
      <c r="D53" s="23">
        <f t="shared" si="0"/>
        <v>-34148910</v>
      </c>
      <c r="E53" s="24">
        <v>94418960</v>
      </c>
    </row>
    <row r="54" spans="1:5" s="1" customFormat="1" ht="33.75" customHeight="1" x14ac:dyDescent="0.25">
      <c r="A54" s="11" t="s">
        <v>102</v>
      </c>
      <c r="B54" s="12" t="s">
        <v>61</v>
      </c>
      <c r="C54" s="9">
        <v>30426</v>
      </c>
      <c r="D54" s="23">
        <f t="shared" si="0"/>
        <v>0</v>
      </c>
      <c r="E54" s="24">
        <v>30426</v>
      </c>
    </row>
    <row r="55" spans="1:5" s="1" customFormat="1" ht="33.75" customHeight="1" x14ac:dyDescent="0.25">
      <c r="A55" s="11" t="s">
        <v>103</v>
      </c>
      <c r="B55" s="17" t="s">
        <v>65</v>
      </c>
      <c r="C55" s="9">
        <v>835667.5</v>
      </c>
      <c r="D55" s="23">
        <f t="shared" si="0"/>
        <v>0</v>
      </c>
      <c r="E55" s="24">
        <v>835667.5</v>
      </c>
    </row>
    <row r="56" spans="1:5" s="1" customFormat="1" ht="138.75" customHeight="1" x14ac:dyDescent="0.25">
      <c r="A56" s="11" t="s">
        <v>104</v>
      </c>
      <c r="B56" s="12" t="s">
        <v>25</v>
      </c>
      <c r="C56" s="9">
        <v>27360000</v>
      </c>
      <c r="D56" s="23">
        <f t="shared" si="0"/>
        <v>1440000</v>
      </c>
      <c r="E56" s="24">
        <v>28800000</v>
      </c>
    </row>
    <row r="57" spans="1:5" s="1" customFormat="1" ht="37.5" customHeight="1" x14ac:dyDescent="0.25">
      <c r="A57" s="11" t="s">
        <v>105</v>
      </c>
      <c r="B57" s="12" t="s">
        <v>6</v>
      </c>
      <c r="C57" s="9"/>
      <c r="D57" s="23">
        <f t="shared" si="0"/>
        <v>2499720</v>
      </c>
      <c r="E57" s="24">
        <v>2499720</v>
      </c>
    </row>
    <row r="58" spans="1:5" s="1" customFormat="1" ht="19.5" customHeight="1" x14ac:dyDescent="0.25">
      <c r="A58" s="11" t="s">
        <v>106</v>
      </c>
      <c r="B58" s="12" t="s">
        <v>7</v>
      </c>
      <c r="C58" s="9"/>
      <c r="D58" s="23">
        <f t="shared" si="0"/>
        <v>29766254</v>
      </c>
      <c r="E58" s="24">
        <v>29766254</v>
      </c>
    </row>
    <row r="59" spans="1:5" s="1" customFormat="1" ht="19.5" customHeight="1" x14ac:dyDescent="0.25">
      <c r="A59" s="11" t="s">
        <v>107</v>
      </c>
      <c r="B59" s="12" t="s">
        <v>64</v>
      </c>
      <c r="C59" s="9"/>
      <c r="D59" s="23">
        <f t="shared" si="0"/>
        <v>618029</v>
      </c>
      <c r="E59" s="24">
        <v>618029</v>
      </c>
    </row>
    <row r="60" spans="1:5" s="1" customFormat="1" ht="48" customHeight="1" x14ac:dyDescent="0.25">
      <c r="A60" s="11" t="s">
        <v>108</v>
      </c>
      <c r="B60" s="12" t="s">
        <v>75</v>
      </c>
      <c r="C60" s="9">
        <v>8463511</v>
      </c>
      <c r="D60" s="23">
        <f t="shared" si="0"/>
        <v>-500000</v>
      </c>
      <c r="E60" s="24">
        <v>7963511</v>
      </c>
    </row>
    <row r="61" spans="1:5" s="1" customFormat="1" ht="36" customHeight="1" x14ac:dyDescent="0.25">
      <c r="A61" s="11" t="s">
        <v>109</v>
      </c>
      <c r="B61" s="12" t="s">
        <v>8</v>
      </c>
      <c r="C61" s="9"/>
      <c r="D61" s="23">
        <f t="shared" si="0"/>
        <v>7721508</v>
      </c>
      <c r="E61" s="24">
        <v>7721508</v>
      </c>
    </row>
    <row r="62" spans="1:5" s="1" customFormat="1" ht="36" customHeight="1" x14ac:dyDescent="0.25">
      <c r="A62" s="11" t="s">
        <v>110</v>
      </c>
      <c r="B62" s="12" t="s">
        <v>26</v>
      </c>
      <c r="C62" s="9"/>
      <c r="D62" s="23">
        <f t="shared" si="0"/>
        <v>551296</v>
      </c>
      <c r="E62" s="24">
        <v>551296</v>
      </c>
    </row>
    <row r="63" spans="1:5" s="1" customFormat="1" ht="36" customHeight="1" x14ac:dyDescent="0.25">
      <c r="A63" s="11" t="s">
        <v>111</v>
      </c>
      <c r="B63" s="12" t="s">
        <v>125</v>
      </c>
      <c r="C63" s="9"/>
      <c r="D63" s="23">
        <f t="shared" si="0"/>
        <v>1045000</v>
      </c>
      <c r="E63" s="9">
        <v>1045000</v>
      </c>
    </row>
    <row r="64" spans="1:5" s="1" customFormat="1" ht="19.5" customHeight="1" x14ac:dyDescent="0.25">
      <c r="A64" s="11" t="s">
        <v>112</v>
      </c>
      <c r="B64" s="12" t="s">
        <v>86</v>
      </c>
      <c r="C64" s="9"/>
      <c r="D64" s="23">
        <f t="shared" ref="D64" si="1">E64-C64</f>
        <v>1136247</v>
      </c>
      <c r="E64" s="9">
        <v>1136247</v>
      </c>
    </row>
    <row r="65" spans="1:5" s="1" customFormat="1" ht="19.5" customHeight="1" x14ac:dyDescent="0.25">
      <c r="A65" s="11" t="s">
        <v>127</v>
      </c>
      <c r="B65" s="12" t="s">
        <v>126</v>
      </c>
      <c r="C65" s="9"/>
      <c r="D65" s="23">
        <f t="shared" si="0"/>
        <v>10070000</v>
      </c>
      <c r="E65" s="9">
        <v>10070000</v>
      </c>
    </row>
    <row r="66" spans="1:5" s="13" customFormat="1" ht="19.5" customHeight="1" x14ac:dyDescent="0.2">
      <c r="A66" s="10" t="s">
        <v>113</v>
      </c>
      <c r="B66" s="7" t="s">
        <v>9</v>
      </c>
      <c r="C66" s="5">
        <f>C70+C71+C72+C73+C74</f>
        <v>58007244</v>
      </c>
      <c r="D66" s="23">
        <f t="shared" si="0"/>
        <v>12478420.659999996</v>
      </c>
      <c r="E66" s="5">
        <f>E68+E70+E71+E73+E74+E69</f>
        <v>70485664.659999996</v>
      </c>
    </row>
    <row r="67" spans="1:5" s="13" customFormat="1" ht="19.5" customHeight="1" x14ac:dyDescent="0.2">
      <c r="A67" s="10"/>
      <c r="B67" s="12" t="s">
        <v>2</v>
      </c>
      <c r="C67" s="5"/>
      <c r="D67" s="23">
        <f t="shared" si="0"/>
        <v>0</v>
      </c>
      <c r="E67" s="5"/>
    </row>
    <row r="68" spans="1:5" s="13" customFormat="1" ht="19.5" customHeight="1" x14ac:dyDescent="0.2">
      <c r="A68" s="11" t="s">
        <v>114</v>
      </c>
      <c r="B68" s="12" t="s">
        <v>87</v>
      </c>
      <c r="C68" s="9"/>
      <c r="D68" s="23">
        <f t="shared" si="0"/>
        <v>6802459.6600000001</v>
      </c>
      <c r="E68" s="9">
        <v>6802459.6600000001</v>
      </c>
    </row>
    <row r="69" spans="1:5" s="13" customFormat="1" ht="19.5" customHeight="1" x14ac:dyDescent="0.2">
      <c r="A69" s="11" t="s">
        <v>115</v>
      </c>
      <c r="B69" s="12" t="s">
        <v>89</v>
      </c>
      <c r="C69" s="9"/>
      <c r="D69" s="23">
        <f t="shared" si="0"/>
        <v>5406511</v>
      </c>
      <c r="E69" s="9">
        <v>5406511</v>
      </c>
    </row>
    <row r="70" spans="1:5" s="13" customFormat="1" ht="35.25" customHeight="1" x14ac:dyDescent="0.2">
      <c r="A70" s="11" t="s">
        <v>116</v>
      </c>
      <c r="B70" s="12" t="s">
        <v>56</v>
      </c>
      <c r="C70" s="9">
        <v>36091440</v>
      </c>
      <c r="D70" s="23">
        <f t="shared" si="0"/>
        <v>0</v>
      </c>
      <c r="E70" s="9">
        <v>36091440</v>
      </c>
    </row>
    <row r="71" spans="1:5" s="13" customFormat="1" ht="19.5" customHeight="1" x14ac:dyDescent="0.2">
      <c r="A71" s="11" t="s">
        <v>117</v>
      </c>
      <c r="B71" s="12" t="s">
        <v>88</v>
      </c>
      <c r="C71" s="9"/>
      <c r="D71" s="23">
        <f t="shared" si="0"/>
        <v>69450</v>
      </c>
      <c r="E71" s="9">
        <v>69450</v>
      </c>
    </row>
    <row r="72" spans="1:5" s="13" customFormat="1" ht="36.75" hidden="1" customHeight="1" x14ac:dyDescent="0.2">
      <c r="A72" s="11" t="s">
        <v>91</v>
      </c>
      <c r="B72" s="12" t="s">
        <v>62</v>
      </c>
      <c r="C72" s="9"/>
      <c r="D72" s="23">
        <f t="shared" si="0"/>
        <v>0</v>
      </c>
      <c r="E72" s="9"/>
    </row>
    <row r="73" spans="1:5" s="13" customFormat="1" ht="36.75" customHeight="1" x14ac:dyDescent="0.2">
      <c r="A73" s="11" t="s">
        <v>118</v>
      </c>
      <c r="B73" s="12" t="s">
        <v>63</v>
      </c>
      <c r="C73" s="9">
        <v>4579304</v>
      </c>
      <c r="D73" s="23">
        <f t="shared" si="0"/>
        <v>0</v>
      </c>
      <c r="E73" s="9">
        <v>4579304</v>
      </c>
    </row>
    <row r="74" spans="1:5" s="13" customFormat="1" ht="33" customHeight="1" x14ac:dyDescent="0.2">
      <c r="A74" s="11" t="s">
        <v>119</v>
      </c>
      <c r="B74" s="12" t="s">
        <v>27</v>
      </c>
      <c r="C74" s="9">
        <v>17336500</v>
      </c>
      <c r="D74" s="23">
        <f t="shared" si="0"/>
        <v>200000</v>
      </c>
      <c r="E74" s="9">
        <v>17536500</v>
      </c>
    </row>
    <row r="75" spans="1:5" s="2" customFormat="1" ht="15.75" x14ac:dyDescent="0.25"/>
    <row r="76" spans="1:5" s="2" customFormat="1" ht="15.75" x14ac:dyDescent="0.25"/>
    <row r="77" spans="1:5" s="2" customFormat="1" ht="15.75" x14ac:dyDescent="0.25"/>
    <row r="78" spans="1:5" s="2" customFormat="1" ht="15.75" x14ac:dyDescent="0.25"/>
    <row r="79" spans="1:5" s="2" customFormat="1" ht="15.75" x14ac:dyDescent="0.25"/>
    <row r="80" spans="1:5" s="2" customFormat="1" ht="15.75" x14ac:dyDescent="0.25"/>
    <row r="81" s="2" customFormat="1" ht="15.75" x14ac:dyDescent="0.25"/>
    <row r="82" s="2" customFormat="1" ht="15.75" x14ac:dyDescent="0.25"/>
    <row r="83" s="2" customFormat="1" ht="15.75" x14ac:dyDescent="0.25"/>
    <row r="84" s="2" customFormat="1" ht="15.75" x14ac:dyDescent="0.25"/>
    <row r="85" s="2" customFormat="1" ht="15.75" x14ac:dyDescent="0.25"/>
    <row r="86" s="2" customFormat="1" ht="15.75" x14ac:dyDescent="0.25"/>
    <row r="87" s="2" customFormat="1" ht="15.75" x14ac:dyDescent="0.25"/>
    <row r="88" s="2" customFormat="1" ht="15.75" x14ac:dyDescent="0.25"/>
    <row r="89" s="2" customFormat="1" ht="15.75" x14ac:dyDescent="0.25"/>
    <row r="90" s="2" customFormat="1" ht="15.75" x14ac:dyDescent="0.25"/>
    <row r="91" s="2" customFormat="1" ht="15.75" x14ac:dyDescent="0.25"/>
    <row r="92" s="2" customFormat="1" ht="15.75" x14ac:dyDescent="0.25"/>
    <row r="93" s="2" customFormat="1" ht="15.75" x14ac:dyDescent="0.25"/>
    <row r="94" s="2" customFormat="1" ht="15.75" x14ac:dyDescent="0.25"/>
    <row r="95" s="2" customFormat="1" ht="15.75" x14ac:dyDescent="0.25"/>
    <row r="96" s="2" customFormat="1" ht="15.75" x14ac:dyDescent="0.25"/>
    <row r="97" s="2" customFormat="1" ht="15.75" x14ac:dyDescent="0.25"/>
    <row r="98" s="2" customFormat="1" ht="15.75" x14ac:dyDescent="0.25"/>
    <row r="99" s="2" customFormat="1" ht="15.75" x14ac:dyDescent="0.25"/>
    <row r="100" s="2" customFormat="1" ht="15.75" x14ac:dyDescent="0.25"/>
    <row r="101" s="2" customFormat="1" ht="15.75" x14ac:dyDescent="0.25"/>
    <row r="102" s="2" customFormat="1" ht="15.75" x14ac:dyDescent="0.25"/>
    <row r="103" s="2" customFormat="1" ht="15.75" x14ac:dyDescent="0.25"/>
    <row r="104" s="2" customFormat="1" ht="15.75" x14ac:dyDescent="0.25"/>
    <row r="105" s="2" customFormat="1" ht="15.75" x14ac:dyDescent="0.25"/>
    <row r="106" s="2" customFormat="1" ht="15.75" x14ac:dyDescent="0.25"/>
    <row r="107" s="2" customFormat="1" ht="15.75" x14ac:dyDescent="0.25"/>
    <row r="108" s="2" customFormat="1" ht="15.75" x14ac:dyDescent="0.25"/>
    <row r="109" s="2" customFormat="1" ht="15.75" x14ac:dyDescent="0.25"/>
    <row r="110" s="2" customFormat="1" ht="15.75" x14ac:dyDescent="0.25"/>
    <row r="111" s="2" customFormat="1" ht="15.75" x14ac:dyDescent="0.25"/>
    <row r="112" s="2" customFormat="1" ht="15.75" x14ac:dyDescent="0.25"/>
    <row r="113" s="2" customFormat="1" ht="15.75" x14ac:dyDescent="0.25"/>
    <row r="114" s="2" customFormat="1" ht="15.75" x14ac:dyDescent="0.25"/>
    <row r="115" s="2" customFormat="1" ht="15.75" x14ac:dyDescent="0.25"/>
    <row r="116" s="2" customFormat="1" ht="15.75" x14ac:dyDescent="0.25"/>
    <row r="117" s="2" customFormat="1" ht="15.75" x14ac:dyDescent="0.25"/>
    <row r="118" s="2" customFormat="1" ht="15.75" x14ac:dyDescent="0.25"/>
    <row r="119" s="2" customFormat="1" ht="15.75" x14ac:dyDescent="0.25"/>
    <row r="120" s="2" customFormat="1" ht="15.75" x14ac:dyDescent="0.25"/>
    <row r="121" s="2" customFormat="1" ht="15.75" x14ac:dyDescent="0.25"/>
    <row r="122" s="2" customFormat="1" ht="15.75" x14ac:dyDescent="0.25"/>
    <row r="123" s="2" customFormat="1" ht="15.75" x14ac:dyDescent="0.25"/>
    <row r="124" s="2" customFormat="1" ht="15.75" x14ac:dyDescent="0.25"/>
    <row r="125" s="2" customFormat="1" ht="15.75" x14ac:dyDescent="0.25"/>
    <row r="126" s="2" customFormat="1" ht="15.75" x14ac:dyDescent="0.25"/>
    <row r="127" s="2" customFormat="1" ht="15.75" x14ac:dyDescent="0.25"/>
    <row r="128" s="2" customFormat="1" ht="15.75" x14ac:dyDescent="0.25"/>
    <row r="129" s="2" customFormat="1" ht="15.75" x14ac:dyDescent="0.25"/>
    <row r="130" s="2" customFormat="1" ht="15.75" x14ac:dyDescent="0.25"/>
    <row r="131" s="2" customFormat="1" ht="15.75" x14ac:dyDescent="0.25"/>
    <row r="132" s="2" customFormat="1" ht="15.75" x14ac:dyDescent="0.25"/>
    <row r="133" s="2" customFormat="1" ht="15.75" x14ac:dyDescent="0.25"/>
    <row r="134" s="2" customFormat="1" ht="15.75" x14ac:dyDescent="0.25"/>
    <row r="135" s="2" customFormat="1" ht="15.75" x14ac:dyDescent="0.25"/>
    <row r="136" s="2" customFormat="1" ht="15.75" x14ac:dyDescent="0.25"/>
    <row r="137" s="2" customFormat="1" ht="15.75" x14ac:dyDescent="0.25"/>
    <row r="138" s="2" customFormat="1" ht="15.75" x14ac:dyDescent="0.25"/>
    <row r="139" s="2" customFormat="1" ht="15.75" x14ac:dyDescent="0.25"/>
    <row r="140" s="2" customFormat="1" ht="15.75" x14ac:dyDescent="0.25"/>
    <row r="141" s="2" customFormat="1" ht="15.75" x14ac:dyDescent="0.25"/>
    <row r="142" s="2" customFormat="1" ht="15.75" x14ac:dyDescent="0.25"/>
    <row r="143" s="2" customFormat="1" ht="15.75" x14ac:dyDescent="0.25"/>
    <row r="144" s="2" customFormat="1" ht="15.75" x14ac:dyDescent="0.25"/>
    <row r="145" s="2" customFormat="1" ht="15.75" x14ac:dyDescent="0.25"/>
    <row r="146" s="2" customFormat="1" ht="15.75" x14ac:dyDescent="0.25"/>
    <row r="147" s="2" customFormat="1" ht="15.75" x14ac:dyDescent="0.25"/>
    <row r="148" s="2" customFormat="1" ht="15.75" x14ac:dyDescent="0.25"/>
    <row r="149" s="2" customFormat="1" ht="15.75" x14ac:dyDescent="0.25"/>
    <row r="150" s="2" customFormat="1" ht="15.75" x14ac:dyDescent="0.25"/>
    <row r="151" s="2" customFormat="1" ht="15.75" x14ac:dyDescent="0.25"/>
    <row r="152" s="2" customFormat="1" ht="15.75" x14ac:dyDescent="0.25"/>
    <row r="153" s="2" customFormat="1" ht="15.75" x14ac:dyDescent="0.25"/>
    <row r="154" s="2" customFormat="1" ht="15.75" x14ac:dyDescent="0.25"/>
    <row r="155" s="2" customFormat="1" ht="15.75" x14ac:dyDescent="0.25"/>
    <row r="156" s="2" customFormat="1" ht="15.75" x14ac:dyDescent="0.25"/>
    <row r="157" s="2" customFormat="1" ht="15.75" x14ac:dyDescent="0.25"/>
    <row r="158" s="2" customFormat="1" ht="15.75" x14ac:dyDescent="0.25"/>
    <row r="159" s="2" customFormat="1" ht="15.75" x14ac:dyDescent="0.25"/>
    <row r="160" s="2" customFormat="1" ht="15.75" x14ac:dyDescent="0.25"/>
    <row r="161" s="2" customFormat="1" ht="15.75" x14ac:dyDescent="0.25"/>
    <row r="162" s="2" customFormat="1" ht="15.75" x14ac:dyDescent="0.25"/>
    <row r="163" s="2" customFormat="1" ht="15.75" x14ac:dyDescent="0.25"/>
    <row r="164" s="2" customFormat="1" ht="15.75" x14ac:dyDescent="0.25"/>
    <row r="165" s="2" customFormat="1" ht="15.75" x14ac:dyDescent="0.25"/>
    <row r="166" s="2" customFormat="1" ht="15.75" x14ac:dyDescent="0.25"/>
    <row r="167" s="2" customFormat="1" ht="15.75" x14ac:dyDescent="0.25"/>
    <row r="168" s="2" customFormat="1" ht="15.75" x14ac:dyDescent="0.25"/>
    <row r="169" s="2" customFormat="1" ht="15.75" x14ac:dyDescent="0.25"/>
    <row r="170" s="2" customFormat="1" ht="15.75" x14ac:dyDescent="0.25"/>
    <row r="171" s="2" customFormat="1" ht="15.75" x14ac:dyDescent="0.25"/>
    <row r="172" s="2" customFormat="1" ht="15.75" x14ac:dyDescent="0.25"/>
    <row r="173" s="2" customFormat="1" ht="15.75" x14ac:dyDescent="0.25"/>
    <row r="174" s="2" customFormat="1" ht="15.75" x14ac:dyDescent="0.25"/>
    <row r="175" s="2" customFormat="1" ht="15.75" x14ac:dyDescent="0.25"/>
    <row r="176" s="2" customFormat="1" ht="15.75" x14ac:dyDescent="0.25"/>
    <row r="177" s="2" customFormat="1" ht="15.75" x14ac:dyDescent="0.25"/>
    <row r="178" s="2" customFormat="1" ht="15.75" x14ac:dyDescent="0.25"/>
    <row r="179" s="2" customFormat="1" ht="15.75" x14ac:dyDescent="0.25"/>
    <row r="180" s="2" customFormat="1" ht="15.75" x14ac:dyDescent="0.25"/>
    <row r="181" s="2" customFormat="1" ht="15.75" x14ac:dyDescent="0.25"/>
    <row r="182" s="2" customFormat="1" ht="15.75" x14ac:dyDescent="0.25"/>
    <row r="183" s="2" customFormat="1" ht="15.75" x14ac:dyDescent="0.25"/>
    <row r="184" s="2" customFormat="1" ht="15.75" x14ac:dyDescent="0.25"/>
    <row r="185" s="2" customFormat="1" ht="15.75" x14ac:dyDescent="0.25"/>
    <row r="186" s="2" customFormat="1" ht="15.75" x14ac:dyDescent="0.25"/>
    <row r="187" s="2" customFormat="1" ht="15.75" x14ac:dyDescent="0.25"/>
    <row r="188" s="2" customFormat="1" ht="15.75" x14ac:dyDescent="0.25"/>
    <row r="189" s="2" customFormat="1" ht="15.75" x14ac:dyDescent="0.25"/>
    <row r="190" s="2" customFormat="1" ht="15.75" x14ac:dyDescent="0.25"/>
    <row r="191" s="2" customFormat="1" ht="15.75" x14ac:dyDescent="0.25"/>
    <row r="192" s="2" customFormat="1" ht="15.75" x14ac:dyDescent="0.25"/>
    <row r="193" spans="1:5" s="2" customFormat="1" ht="15.75" x14ac:dyDescent="0.25"/>
    <row r="194" spans="1:5" s="2" customFormat="1" ht="15.75" x14ac:dyDescent="0.25"/>
    <row r="195" spans="1:5" s="2" customFormat="1" ht="15.75" x14ac:dyDescent="0.25"/>
    <row r="196" spans="1:5" s="2" customFormat="1" ht="15.75" x14ac:dyDescent="0.25"/>
    <row r="197" spans="1:5" s="2" customFormat="1" ht="15.75" x14ac:dyDescent="0.25"/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</sheetData>
  <mergeCells count="8">
    <mergeCell ref="A8:E8"/>
    <mergeCell ref="B7:E7"/>
    <mergeCell ref="B1:E1"/>
    <mergeCell ref="B2:E2"/>
    <mergeCell ref="B3:E3"/>
    <mergeCell ref="B4:E4"/>
    <mergeCell ref="B5:E5"/>
    <mergeCell ref="B6:E6"/>
  </mergeCells>
  <printOptions horizontalCentered="1"/>
  <pageMargins left="0" right="0" top="0.94488188976377963" bottom="0.3937007874015748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User</cp:lastModifiedBy>
  <cp:lastPrinted>2025-08-26T14:10:11Z</cp:lastPrinted>
  <dcterms:created xsi:type="dcterms:W3CDTF">2015-02-11T06:36:02Z</dcterms:created>
  <dcterms:modified xsi:type="dcterms:W3CDTF">2025-08-26T14:10:20Z</dcterms:modified>
</cp:coreProperties>
</file>