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без учета счетов бюджета" sheetId="2" r:id="rId1"/>
  </sheets>
  <definedNames>
    <definedName name="_xlnm.Print_Titles" localSheetId="0">'без учета счетов бюджета'!$6:$7</definedName>
    <definedName name="_xlnm.Print_Area" localSheetId="0">'без учета счетов бюджета'!$A$1:$F$1082</definedName>
  </definedNames>
  <calcPr calcId="152511"/>
</workbook>
</file>

<file path=xl/calcChain.xml><?xml version="1.0" encoding="utf-8"?>
<calcChain xmlns="http://schemas.openxmlformats.org/spreadsheetml/2006/main">
  <c r="F696" i="2" l="1"/>
  <c r="E696" i="2" s="1"/>
  <c r="E697" i="2"/>
  <c r="F695" i="2" l="1"/>
  <c r="E1060" i="2"/>
  <c r="F1059" i="2"/>
  <c r="F1058" i="2" s="1"/>
  <c r="E769" i="2"/>
  <c r="F768" i="2"/>
  <c r="E768" i="2" s="1"/>
  <c r="F717" i="2"/>
  <c r="E717" i="2" s="1"/>
  <c r="E718" i="2"/>
  <c r="F694" i="2" l="1"/>
  <c r="E694" i="2" s="1"/>
  <c r="E695" i="2"/>
  <c r="E1059" i="2"/>
  <c r="E1058" i="2"/>
  <c r="F1057" i="2"/>
  <c r="E1057" i="2" s="1"/>
  <c r="F716" i="2"/>
  <c r="E716" i="2" l="1"/>
  <c r="F715" i="2"/>
  <c r="E715" i="2" s="1"/>
  <c r="D200" i="2" l="1"/>
  <c r="E1074" i="2"/>
  <c r="E1071" i="2"/>
  <c r="F1073" i="2"/>
  <c r="F1072" i="2" s="1"/>
  <c r="F1070" i="2"/>
  <c r="E1070" i="2" s="1"/>
  <c r="E1073" i="2" l="1"/>
  <c r="F1069" i="2"/>
  <c r="E1069" i="2" s="1"/>
  <c r="E1072" i="2"/>
  <c r="F997" i="2"/>
  <c r="E998" i="2"/>
  <c r="D993" i="2"/>
  <c r="E994" i="2"/>
  <c r="F993" i="2"/>
  <c r="E993" i="2" l="1"/>
  <c r="F1068" i="2"/>
  <c r="E1068" i="2" s="1"/>
  <c r="E910" i="2"/>
  <c r="F909" i="2"/>
  <c r="F908" i="2" s="1"/>
  <c r="E908" i="2" s="1"/>
  <c r="E909" i="2" l="1"/>
  <c r="E808" i="2"/>
  <c r="F807" i="2"/>
  <c r="F806" i="2" s="1"/>
  <c r="F660" i="2"/>
  <c r="E662" i="2"/>
  <c r="E643" i="2"/>
  <c r="F642" i="2"/>
  <c r="E642" i="2" s="1"/>
  <c r="F641" i="2" l="1"/>
  <c r="E641" i="2" s="1"/>
  <c r="E807" i="2"/>
  <c r="E806" i="2"/>
  <c r="F805" i="2"/>
  <c r="F604" i="2" l="1"/>
  <c r="D561" i="2"/>
  <c r="E562" i="2"/>
  <c r="F561" i="2"/>
  <c r="E321" i="2"/>
  <c r="F320" i="2"/>
  <c r="F319" i="2" s="1"/>
  <c r="E319" i="2" s="1"/>
  <c r="E561" i="2" l="1"/>
  <c r="E320" i="2"/>
  <c r="E316" i="2"/>
  <c r="F315" i="2"/>
  <c r="E315" i="2" s="1"/>
  <c r="E304" i="2"/>
  <c r="F303" i="2"/>
  <c r="E303" i="2" s="1"/>
  <c r="E245" i="2"/>
  <c r="F244" i="2"/>
  <c r="E244" i="2" s="1"/>
  <c r="D220" i="2"/>
  <c r="F219" i="2"/>
  <c r="F220" i="2"/>
  <c r="F208" i="2"/>
  <c r="E208" i="2" s="1"/>
  <c r="E209" i="2"/>
  <c r="E201" i="2"/>
  <c r="F200" i="2"/>
  <c r="E200" i="2" s="1"/>
  <c r="F173" i="2"/>
  <c r="E173" i="2" s="1"/>
  <c r="E174" i="2"/>
  <c r="E37" i="2"/>
  <c r="F36" i="2"/>
  <c r="E36" i="2" s="1"/>
  <c r="E1079" i="2"/>
  <c r="E1067" i="2"/>
  <c r="E1064" i="2"/>
  <c r="E1056" i="2"/>
  <c r="E1052" i="2"/>
  <c r="E1048" i="2"/>
  <c r="E1044" i="2"/>
  <c r="E1039" i="2"/>
  <c r="E1035" i="2"/>
  <c r="E1031" i="2"/>
  <c r="E1027" i="2"/>
  <c r="E1023" i="2"/>
  <c r="E1021" i="2"/>
  <c r="E1016" i="2"/>
  <c r="E1012" i="2"/>
  <c r="E1009" i="2"/>
  <c r="E1005" i="2"/>
  <c r="E1001" i="2"/>
  <c r="E999" i="2"/>
  <c r="E992" i="2"/>
  <c r="E988" i="2"/>
  <c r="E984" i="2"/>
  <c r="E980" i="2"/>
  <c r="E976" i="2"/>
  <c r="E972" i="2"/>
  <c r="E970" i="2"/>
  <c r="E968" i="2"/>
  <c r="E964" i="2"/>
  <c r="E960" i="2"/>
  <c r="E956" i="2"/>
  <c r="E953" i="2"/>
  <c r="E951" i="2"/>
  <c r="E947" i="2"/>
  <c r="E944" i="2"/>
  <c r="E941" i="2"/>
  <c r="E939" i="2"/>
  <c r="E937" i="2"/>
  <c r="E933" i="2"/>
  <c r="E929" i="2"/>
  <c r="E927" i="2"/>
  <c r="E924" i="2"/>
  <c r="E922" i="2"/>
  <c r="E919" i="2"/>
  <c r="E916" i="2"/>
  <c r="E913" i="2"/>
  <c r="E907" i="2"/>
  <c r="E902" i="2"/>
  <c r="E898" i="2"/>
  <c r="E892" i="2"/>
  <c r="E889" i="2"/>
  <c r="E885" i="2"/>
  <c r="E883" i="2"/>
  <c r="E879" i="2"/>
  <c r="E875" i="2"/>
  <c r="E872" i="2"/>
  <c r="E870" i="2"/>
  <c r="E866" i="2"/>
  <c r="E864" i="2"/>
  <c r="E860" i="2"/>
  <c r="E858" i="2"/>
  <c r="E853" i="2"/>
  <c r="E849" i="2"/>
  <c r="E844" i="2"/>
  <c r="E840" i="2"/>
  <c r="E838" i="2"/>
  <c r="E833" i="2"/>
  <c r="E829" i="2"/>
  <c r="E825" i="2"/>
  <c r="E821" i="2"/>
  <c r="E817" i="2"/>
  <c r="E812" i="2"/>
  <c r="E805" i="2"/>
  <c r="E804" i="2"/>
  <c r="E802" i="2"/>
  <c r="E798" i="2"/>
  <c r="E794" i="2"/>
  <c r="E792" i="2"/>
  <c r="E788" i="2"/>
  <c r="E784" i="2"/>
  <c r="E780" i="2"/>
  <c r="E774" i="2"/>
  <c r="E772" i="2"/>
  <c r="E767" i="2"/>
  <c r="E762" i="2"/>
  <c r="E758" i="2"/>
  <c r="E756" i="2"/>
  <c r="E752" i="2"/>
  <c r="E748" i="2"/>
  <c r="E743" i="2"/>
  <c r="E738" i="2"/>
  <c r="E734" i="2"/>
  <c r="E732" i="2"/>
  <c r="E728" i="2"/>
  <c r="E724" i="2"/>
  <c r="E714" i="2"/>
  <c r="E712" i="2"/>
  <c r="E709" i="2"/>
  <c r="E705" i="2"/>
  <c r="E703" i="2"/>
  <c r="E693" i="2"/>
  <c r="E689" i="2"/>
  <c r="E685" i="2"/>
  <c r="E681" i="2"/>
  <c r="E676" i="2"/>
  <c r="E673" i="2"/>
  <c r="E670" i="2"/>
  <c r="E667" i="2"/>
  <c r="E661" i="2"/>
  <c r="E657" i="2"/>
  <c r="E653" i="2"/>
  <c r="E649" i="2"/>
  <c r="E647" i="2"/>
  <c r="E640" i="2"/>
  <c r="E635" i="2"/>
  <c r="E629" i="2"/>
  <c r="E627" i="2"/>
  <c r="E624" i="2"/>
  <c r="E622" i="2"/>
  <c r="E620" i="2"/>
  <c r="E615" i="2"/>
  <c r="E612" i="2"/>
  <c r="E609" i="2"/>
  <c r="E605" i="2"/>
  <c r="E604" i="2"/>
  <c r="E601" i="2"/>
  <c r="E597" i="2"/>
  <c r="E593" i="2"/>
  <c r="E590" i="2"/>
  <c r="E587" i="2"/>
  <c r="E584" i="2"/>
  <c r="E580" i="2"/>
  <c r="E576" i="2"/>
  <c r="E572" i="2"/>
  <c r="E568" i="2"/>
  <c r="E565" i="2"/>
  <c r="E560" i="2"/>
  <c r="E556" i="2"/>
  <c r="E552" i="2"/>
  <c r="E550" i="2"/>
  <c r="E546" i="2"/>
  <c r="E544" i="2"/>
  <c r="E541" i="2"/>
  <c r="E539" i="2"/>
  <c r="E537" i="2"/>
  <c r="E532" i="2"/>
  <c r="E528" i="2"/>
  <c r="E524" i="2"/>
  <c r="E522" i="2"/>
  <c r="E518" i="2"/>
  <c r="E514" i="2"/>
  <c r="E512" i="2"/>
  <c r="E508" i="2"/>
  <c r="E506" i="2"/>
  <c r="E503" i="2"/>
  <c r="E501" i="2"/>
  <c r="E499" i="2"/>
  <c r="E497" i="2"/>
  <c r="E492" i="2"/>
  <c r="E490" i="2"/>
  <c r="E487" i="2"/>
  <c r="E485" i="2"/>
  <c r="E483" i="2"/>
  <c r="E481" i="2"/>
  <c r="E476" i="2"/>
  <c r="E473" i="2"/>
  <c r="E467" i="2"/>
  <c r="E463" i="2"/>
  <c r="E458" i="2"/>
  <c r="E455" i="2"/>
  <c r="E453" i="2"/>
  <c r="E450" i="2"/>
  <c r="E448" i="2"/>
  <c r="E446" i="2"/>
  <c r="E441" i="2"/>
  <c r="E439" i="2"/>
  <c r="E436" i="2"/>
  <c r="E434" i="2"/>
  <c r="E428" i="2"/>
  <c r="E424" i="2"/>
  <c r="E420" i="2"/>
  <c r="E416" i="2"/>
  <c r="E412" i="2"/>
  <c r="E409" i="2"/>
  <c r="E405" i="2"/>
  <c r="E401" i="2"/>
  <c r="E397" i="2"/>
  <c r="E393" i="2"/>
  <c r="E388" i="2"/>
  <c r="E384" i="2"/>
  <c r="E380" i="2"/>
  <c r="E377" i="2"/>
  <c r="E373" i="2"/>
  <c r="E371" i="2"/>
  <c r="E367" i="2"/>
  <c r="E366" i="2"/>
  <c r="E362" i="2"/>
  <c r="E358" i="2"/>
  <c r="E356" i="2"/>
  <c r="E354" i="2"/>
  <c r="E350" i="2"/>
  <c r="E346" i="2"/>
  <c r="E343" i="2"/>
  <c r="E341" i="2"/>
  <c r="E337" i="2"/>
  <c r="E334" i="2"/>
  <c r="E332" i="2"/>
  <c r="E329" i="2"/>
  <c r="E327" i="2"/>
  <c r="E325" i="2"/>
  <c r="E318" i="2"/>
  <c r="E313" i="2"/>
  <c r="E311" i="2"/>
  <c r="E309" i="2"/>
  <c r="E307" i="2"/>
  <c r="E302" i="2"/>
  <c r="E299" i="2"/>
  <c r="E296" i="2"/>
  <c r="E294" i="2"/>
  <c r="E292" i="2"/>
  <c r="E289" i="2"/>
  <c r="E287" i="2"/>
  <c r="E285" i="2"/>
  <c r="E282" i="2"/>
  <c r="E280" i="2"/>
  <c r="E278" i="2"/>
  <c r="E275" i="2"/>
  <c r="E273" i="2"/>
  <c r="E271" i="2"/>
  <c r="E267" i="2"/>
  <c r="E263" i="2"/>
  <c r="E260" i="2"/>
  <c r="E258" i="2"/>
  <c r="E255" i="2"/>
  <c r="E253" i="2"/>
  <c r="E251" i="2"/>
  <c r="E247" i="2"/>
  <c r="E243" i="2"/>
  <c r="E241" i="2"/>
  <c r="E236" i="2"/>
  <c r="E233" i="2"/>
  <c r="E229" i="2"/>
  <c r="E225" i="2"/>
  <c r="E221" i="2"/>
  <c r="E217" i="2"/>
  <c r="E213" i="2"/>
  <c r="E207" i="2"/>
  <c r="E199" i="2"/>
  <c r="E196" i="2"/>
  <c r="E192" i="2"/>
  <c r="E188" i="2"/>
  <c r="E185" i="2"/>
  <c r="E180" i="2"/>
  <c r="E178" i="2"/>
  <c r="E172" i="2"/>
  <c r="E167" i="2"/>
  <c r="E161" i="2"/>
  <c r="E157" i="2"/>
  <c r="E153" i="2"/>
  <c r="E148" i="2"/>
  <c r="E143" i="2"/>
  <c r="E138" i="2"/>
  <c r="E136" i="2"/>
  <c r="E130" i="2"/>
  <c r="E125" i="2"/>
  <c r="E123" i="2"/>
  <c r="E119" i="2"/>
  <c r="E116" i="2"/>
  <c r="E114" i="2"/>
  <c r="E111" i="2"/>
  <c r="E109" i="2"/>
  <c r="E106" i="2"/>
  <c r="E103" i="2"/>
  <c r="E100" i="2"/>
  <c r="E98" i="2"/>
  <c r="E95" i="2"/>
  <c r="E94" i="2"/>
  <c r="E92" i="2"/>
  <c r="E89" i="2"/>
  <c r="E86" i="2"/>
  <c r="E84" i="2"/>
  <c r="E80" i="2"/>
  <c r="E77" i="2"/>
  <c r="E74" i="2"/>
  <c r="E71" i="2"/>
  <c r="E68" i="2"/>
  <c r="E65" i="2"/>
  <c r="E62" i="2"/>
  <c r="E58" i="2"/>
  <c r="E55" i="2"/>
  <c r="E54" i="2"/>
  <c r="E53" i="2"/>
  <c r="E52" i="2"/>
  <c r="E50" i="2"/>
  <c r="E46" i="2"/>
  <c r="E45" i="2"/>
  <c r="E42" i="2"/>
  <c r="E33" i="2"/>
  <c r="E29" i="2"/>
  <c r="E26" i="2"/>
  <c r="E21" i="2"/>
  <c r="E19" i="2"/>
  <c r="E16" i="2"/>
  <c r="E14" i="2"/>
  <c r="D1078" i="2"/>
  <c r="D1077" i="2" s="1"/>
  <c r="D1076" i="2" s="1"/>
  <c r="D1075" i="2" s="1"/>
  <c r="D1066" i="2"/>
  <c r="D1065" i="2" s="1"/>
  <c r="D1063" i="2"/>
  <c r="D1062" i="2" s="1"/>
  <c r="D1055" i="2"/>
  <c r="D1054" i="2" s="1"/>
  <c r="D1053" i="2" s="1"/>
  <c r="D1051" i="2"/>
  <c r="D1050" i="2" s="1"/>
  <c r="D1049" i="2" s="1"/>
  <c r="D1047" i="2"/>
  <c r="D1046" i="2" s="1"/>
  <c r="D1045" i="2" s="1"/>
  <c r="D1043" i="2"/>
  <c r="D1042" i="2" s="1"/>
  <c r="D1041" i="2" s="1"/>
  <c r="D1038" i="2"/>
  <c r="D1037" i="2" s="1"/>
  <c r="D1036" i="2" s="1"/>
  <c r="D1034" i="2"/>
  <c r="D1033" i="2" s="1"/>
  <c r="D1032" i="2" s="1"/>
  <c r="D1030" i="2"/>
  <c r="D1029" i="2" s="1"/>
  <c r="D1028" i="2" s="1"/>
  <c r="D1026" i="2"/>
  <c r="D1025" i="2" s="1"/>
  <c r="D1024" i="2" s="1"/>
  <c r="D1022" i="2"/>
  <c r="D1020" i="2"/>
  <c r="D1015" i="2"/>
  <c r="D1014" i="2" s="1"/>
  <c r="D1013" i="2" s="1"/>
  <c r="D1011" i="2"/>
  <c r="D1010" i="2" s="1"/>
  <c r="D1008" i="2"/>
  <c r="D1007" i="2" s="1"/>
  <c r="D1004" i="2"/>
  <c r="D1003" i="2" s="1"/>
  <c r="D1002" i="2" s="1"/>
  <c r="D1000" i="2"/>
  <c r="D997" i="2"/>
  <c r="D991" i="2"/>
  <c r="D990" i="2" s="1"/>
  <c r="D989" i="2" s="1"/>
  <c r="D987" i="2"/>
  <c r="D986" i="2" s="1"/>
  <c r="D985" i="2" s="1"/>
  <c r="D983" i="2"/>
  <c r="D982" i="2" s="1"/>
  <c r="D981" i="2" s="1"/>
  <c r="D979" i="2"/>
  <c r="D978" i="2" s="1"/>
  <c r="D977" i="2" s="1"/>
  <c r="D975" i="2"/>
  <c r="D974" i="2" s="1"/>
  <c r="D973" i="2" s="1"/>
  <c r="D971" i="2"/>
  <c r="D969" i="2"/>
  <c r="D967" i="2"/>
  <c r="D963" i="2"/>
  <c r="D962" i="2" s="1"/>
  <c r="D961" i="2" s="1"/>
  <c r="D959" i="2"/>
  <c r="D958" i="2" s="1"/>
  <c r="D957" i="2" s="1"/>
  <c r="D955" i="2"/>
  <c r="D954" i="2" s="1"/>
  <c r="D952" i="2"/>
  <c r="D950" i="2"/>
  <c r="D949" i="2" s="1"/>
  <c r="D946" i="2"/>
  <c r="D945" i="2" s="1"/>
  <c r="D943" i="2"/>
  <c r="D942" i="2" s="1"/>
  <c r="D940" i="2"/>
  <c r="D938" i="2"/>
  <c r="D936" i="2"/>
  <c r="D932" i="2"/>
  <c r="D931" i="2" s="1"/>
  <c r="D930" i="2" s="1"/>
  <c r="D926" i="2"/>
  <c r="D925" i="2" s="1"/>
  <c r="D923" i="2"/>
  <c r="D921" i="2"/>
  <c r="D918" i="2"/>
  <c r="D917" i="2" s="1"/>
  <c r="D915" i="2"/>
  <c r="D914" i="2" s="1"/>
  <c r="D912" i="2"/>
  <c r="D911" i="2" s="1"/>
  <c r="D906" i="2"/>
  <c r="D905" i="2" s="1"/>
  <c r="D901" i="2"/>
  <c r="D900" i="2" s="1"/>
  <c r="D899" i="2" s="1"/>
  <c r="D897" i="2"/>
  <c r="D896" i="2" s="1"/>
  <c r="D895" i="2" s="1"/>
  <c r="D891" i="2"/>
  <c r="D890" i="2" s="1"/>
  <c r="D886" i="2" s="1"/>
  <c r="D888" i="2"/>
  <c r="D887" i="2" s="1"/>
  <c r="D884" i="2"/>
  <c r="D882" i="2"/>
  <c r="D878" i="2"/>
  <c r="D877" i="2" s="1"/>
  <c r="D876" i="2" s="1"/>
  <c r="D874" i="2"/>
  <c r="D873" i="2" s="1"/>
  <c r="D871" i="2"/>
  <c r="D869" i="2"/>
  <c r="D865" i="2"/>
  <c r="D863" i="2"/>
  <c r="D859" i="2"/>
  <c r="D857" i="2"/>
  <c r="D852" i="2"/>
  <c r="D851" i="2" s="1"/>
  <c r="D850" i="2" s="1"/>
  <c r="D848" i="2"/>
  <c r="D847" i="2" s="1"/>
  <c r="D846" i="2" s="1"/>
  <c r="D843" i="2"/>
  <c r="D842" i="2" s="1"/>
  <c r="D841" i="2" s="1"/>
  <c r="D839" i="2"/>
  <c r="D837" i="2"/>
  <c r="D832" i="2"/>
  <c r="D831" i="2" s="1"/>
  <c r="D830" i="2" s="1"/>
  <c r="D828" i="2"/>
  <c r="D827" i="2" s="1"/>
  <c r="D826" i="2" s="1"/>
  <c r="D824" i="2"/>
  <c r="D823" i="2" s="1"/>
  <c r="D822" i="2" s="1"/>
  <c r="D820" i="2"/>
  <c r="D819" i="2" s="1"/>
  <c r="D818" i="2" s="1"/>
  <c r="D816" i="2"/>
  <c r="D815" i="2" s="1"/>
  <c r="D814" i="2" s="1"/>
  <c r="D811" i="2"/>
  <c r="D810" i="2" s="1"/>
  <c r="D809" i="2" s="1"/>
  <c r="D803" i="2"/>
  <c r="D801" i="2"/>
  <c r="D797" i="2"/>
  <c r="D796" i="2" s="1"/>
  <c r="D795" i="2" s="1"/>
  <c r="D793" i="2"/>
  <c r="D791" i="2"/>
  <c r="D787" i="2"/>
  <c r="D786" i="2" s="1"/>
  <c r="D785" i="2" s="1"/>
  <c r="D783" i="2"/>
  <c r="D782" i="2" s="1"/>
  <c r="D781" i="2" s="1"/>
  <c r="D779" i="2"/>
  <c r="D778" i="2" s="1"/>
  <c r="D777" i="2" s="1"/>
  <c r="D773" i="2"/>
  <c r="D771" i="2"/>
  <c r="D766" i="2"/>
  <c r="D765" i="2" s="1"/>
  <c r="D761" i="2"/>
  <c r="D760" i="2" s="1"/>
  <c r="D759" i="2" s="1"/>
  <c r="D757" i="2"/>
  <c r="D755" i="2"/>
  <c r="D751" i="2"/>
  <c r="D750" i="2" s="1"/>
  <c r="D749" i="2" s="1"/>
  <c r="D747" i="2"/>
  <c r="D746" i="2" s="1"/>
  <c r="D745" i="2" s="1"/>
  <c r="D742" i="2"/>
  <c r="D741" i="2" s="1"/>
  <c r="D740" i="2" s="1"/>
  <c r="D739" i="2" s="1"/>
  <c r="D737" i="2"/>
  <c r="D736" i="2" s="1"/>
  <c r="D735" i="2" s="1"/>
  <c r="D733" i="2"/>
  <c r="D731" i="2"/>
  <c r="D727" i="2"/>
  <c r="D726" i="2" s="1"/>
  <c r="D725" i="2" s="1"/>
  <c r="D723" i="2"/>
  <c r="D722" i="2" s="1"/>
  <c r="D721" i="2" s="1"/>
  <c r="D713" i="2"/>
  <c r="D711" i="2"/>
  <c r="D708" i="2"/>
  <c r="D707" i="2" s="1"/>
  <c r="D704" i="2"/>
  <c r="D702" i="2"/>
  <c r="D692" i="2"/>
  <c r="D691" i="2" s="1"/>
  <c r="D690" i="2" s="1"/>
  <c r="D688" i="2"/>
  <c r="D687" i="2" s="1"/>
  <c r="D686" i="2" s="1"/>
  <c r="D684" i="2"/>
  <c r="D683" i="2" s="1"/>
  <c r="D682" i="2" s="1"/>
  <c r="D680" i="2"/>
  <c r="D679" i="2" s="1"/>
  <c r="D678" i="2" s="1"/>
  <c r="D675" i="2"/>
  <c r="D674" i="2" s="1"/>
  <c r="D672" i="2"/>
  <c r="D671" i="2" s="1"/>
  <c r="D669" i="2"/>
  <c r="D668" i="2" s="1"/>
  <c r="D666" i="2"/>
  <c r="D665" i="2" s="1"/>
  <c r="D660" i="2"/>
  <c r="D659" i="2" s="1"/>
  <c r="D658" i="2" s="1"/>
  <c r="D656" i="2"/>
  <c r="D655" i="2" s="1"/>
  <c r="D654" i="2" s="1"/>
  <c r="D652" i="2"/>
  <c r="D651" i="2" s="1"/>
  <c r="D650" i="2" s="1"/>
  <c r="D648" i="2"/>
  <c r="D646" i="2"/>
  <c r="D639" i="2"/>
  <c r="D638" i="2" s="1"/>
  <c r="D637" i="2" s="1"/>
  <c r="D634" i="2"/>
  <c r="D633" i="2" s="1"/>
  <c r="D632" i="2" s="1"/>
  <c r="D631" i="2" s="1"/>
  <c r="D628" i="2"/>
  <c r="D626" i="2"/>
  <c r="D623" i="2"/>
  <c r="D621" i="2"/>
  <c r="D619" i="2"/>
  <c r="D614" i="2"/>
  <c r="D613" i="2" s="1"/>
  <c r="D611" i="2"/>
  <c r="D610" i="2" s="1"/>
  <c r="D608" i="2"/>
  <c r="D607" i="2" s="1"/>
  <c r="D603" i="2"/>
  <c r="D602" i="2" s="1"/>
  <c r="D600" i="2"/>
  <c r="D599" i="2" s="1"/>
  <c r="D598" i="2" s="1"/>
  <c r="D596" i="2"/>
  <c r="D595" i="2" s="1"/>
  <c r="D594" i="2" s="1"/>
  <c r="D592" i="2"/>
  <c r="D591" i="2" s="1"/>
  <c r="D589" i="2"/>
  <c r="D588" i="2" s="1"/>
  <c r="D586" i="2"/>
  <c r="D585" i="2" s="1"/>
  <c r="D583" i="2"/>
  <c r="D582" i="2" s="1"/>
  <c r="D579" i="2"/>
  <c r="D578" i="2" s="1"/>
  <c r="D577" i="2" s="1"/>
  <c r="D575" i="2"/>
  <c r="D574" i="2" s="1"/>
  <c r="D573" i="2" s="1"/>
  <c r="D571" i="2"/>
  <c r="D570" i="2" s="1"/>
  <c r="D569" i="2" s="1"/>
  <c r="D567" i="2"/>
  <c r="D566" i="2" s="1"/>
  <c r="D564" i="2"/>
  <c r="D563" i="2" s="1"/>
  <c r="D559" i="2"/>
  <c r="D558" i="2" s="1"/>
  <c r="D555" i="2"/>
  <c r="D554" i="2" s="1"/>
  <c r="D553" i="2" s="1"/>
  <c r="D551" i="2"/>
  <c r="D549" i="2"/>
  <c r="D548" i="2"/>
  <c r="D547" i="2" s="1"/>
  <c r="D545" i="2"/>
  <c r="D543" i="2"/>
  <c r="D540" i="2"/>
  <c r="D538" i="2"/>
  <c r="D536" i="2"/>
  <c r="D531" i="2"/>
  <c r="D530" i="2" s="1"/>
  <c r="D529" i="2" s="1"/>
  <c r="D527" i="2"/>
  <c r="D526" i="2" s="1"/>
  <c r="D525" i="2" s="1"/>
  <c r="D523" i="2"/>
  <c r="D521" i="2"/>
  <c r="D517" i="2"/>
  <c r="D516" i="2" s="1"/>
  <c r="D515" i="2" s="1"/>
  <c r="D513" i="2"/>
  <c r="D511" i="2"/>
  <c r="D507" i="2"/>
  <c r="D505" i="2"/>
  <c r="D502" i="2"/>
  <c r="D500" i="2"/>
  <c r="D498" i="2"/>
  <c r="D496" i="2"/>
  <c r="D491" i="2"/>
  <c r="D489" i="2"/>
  <c r="D486" i="2"/>
  <c r="D484" i="2"/>
  <c r="D482" i="2"/>
  <c r="D480" i="2"/>
  <c r="D475" i="2"/>
  <c r="D474" i="2" s="1"/>
  <c r="D472" i="2"/>
  <c r="D471" i="2" s="1"/>
  <c r="D466" i="2"/>
  <c r="D465" i="2" s="1"/>
  <c r="D464" i="2" s="1"/>
  <c r="D462" i="2"/>
  <c r="D461" i="2" s="1"/>
  <c r="D460" i="2" s="1"/>
  <c r="D457" i="2"/>
  <c r="D456" i="2" s="1"/>
  <c r="D454" i="2"/>
  <c r="D452" i="2"/>
  <c r="D449" i="2"/>
  <c r="D447" i="2"/>
  <c r="D445" i="2"/>
  <c r="D440" i="2"/>
  <c r="D438" i="2"/>
  <c r="D435" i="2"/>
  <c r="D433" i="2"/>
  <c r="D427" i="2"/>
  <c r="D425" i="2" s="1"/>
  <c r="D423" i="2"/>
  <c r="D422" i="2" s="1"/>
  <c r="D421" i="2" s="1"/>
  <c r="D419" i="2"/>
  <c r="D418" i="2" s="1"/>
  <c r="D417" i="2" s="1"/>
  <c r="D415" i="2"/>
  <c r="D414" i="2" s="1"/>
  <c r="D413" i="2" s="1"/>
  <c r="D411" i="2"/>
  <c r="D410" i="2" s="1"/>
  <c r="D408" i="2"/>
  <c r="D407" i="2" s="1"/>
  <c r="D404" i="2"/>
  <c r="D403" i="2" s="1"/>
  <c r="D402" i="2" s="1"/>
  <c r="D400" i="2"/>
  <c r="D399" i="2" s="1"/>
  <c r="D398" i="2" s="1"/>
  <c r="D396" i="2"/>
  <c r="D395" i="2" s="1"/>
  <c r="D394" i="2" s="1"/>
  <c r="D392" i="2"/>
  <c r="D391" i="2" s="1"/>
  <c r="D390" i="2" s="1"/>
  <c r="D387" i="2"/>
  <c r="D386" i="2" s="1"/>
  <c r="D385" i="2" s="1"/>
  <c r="D383" i="2"/>
  <c r="D382" i="2" s="1"/>
  <c r="D381" i="2" s="1"/>
  <c r="D379" i="2"/>
  <c r="D378" i="2" s="1"/>
  <c r="D376" i="2"/>
  <c r="D375" i="2" s="1"/>
  <c r="D372" i="2"/>
  <c r="D370" i="2"/>
  <c r="D365" i="2"/>
  <c r="D364" i="2" s="1"/>
  <c r="D363" i="2" s="1"/>
  <c r="D361" i="2"/>
  <c r="D360" i="2" s="1"/>
  <c r="D359" i="2" s="1"/>
  <c r="D357" i="2"/>
  <c r="D355" i="2"/>
  <c r="D353" i="2"/>
  <c r="D349" i="2"/>
  <c r="D348" i="2" s="1"/>
  <c r="D347" i="2" s="1"/>
  <c r="D345" i="2"/>
  <c r="D344" i="2" s="1"/>
  <c r="D342" i="2"/>
  <c r="D340" i="2"/>
  <c r="D336" i="2"/>
  <c r="D335" i="2" s="1"/>
  <c r="D333" i="2"/>
  <c r="D331" i="2"/>
  <c r="D328" i="2"/>
  <c r="D326" i="2"/>
  <c r="D324" i="2"/>
  <c r="D317" i="2"/>
  <c r="D314" i="2" s="1"/>
  <c r="D312" i="2"/>
  <c r="D310" i="2"/>
  <c r="D308" i="2"/>
  <c r="D306" i="2"/>
  <c r="D301" i="2"/>
  <c r="D300" i="2" s="1"/>
  <c r="D298" i="2"/>
  <c r="D297" i="2" s="1"/>
  <c r="D295" i="2"/>
  <c r="D293" i="2"/>
  <c r="D291" i="2"/>
  <c r="D288" i="2"/>
  <c r="D286" i="2"/>
  <c r="D284" i="2"/>
  <c r="D281" i="2"/>
  <c r="D279" i="2"/>
  <c r="D277" i="2"/>
  <c r="D274" i="2"/>
  <c r="D272" i="2"/>
  <c r="D270" i="2"/>
  <c r="D266" i="2"/>
  <c r="D265" i="2" s="1"/>
  <c r="D264" i="2" s="1"/>
  <c r="D262" i="2"/>
  <c r="D261" i="2" s="1"/>
  <c r="D259" i="2"/>
  <c r="D257" i="2"/>
  <c r="D254" i="2"/>
  <c r="D252" i="2"/>
  <c r="D250" i="2"/>
  <c r="D242" i="2"/>
  <c r="D240" i="2"/>
  <c r="D239" i="2" s="1"/>
  <c r="D238" i="2" s="1"/>
  <c r="D237" i="2" s="1"/>
  <c r="D235" i="2"/>
  <c r="D234" i="2" s="1"/>
  <c r="D232" i="2"/>
  <c r="D231" i="2" s="1"/>
  <c r="D228" i="2"/>
  <c r="D227" i="2" s="1"/>
  <c r="D226" i="2" s="1"/>
  <c r="D224" i="2"/>
  <c r="D223" i="2" s="1"/>
  <c r="D222" i="2" s="1"/>
  <c r="D219" i="2"/>
  <c r="D218" i="2" s="1"/>
  <c r="D216" i="2"/>
  <c r="D215" i="2" s="1"/>
  <c r="D214" i="2" s="1"/>
  <c r="D212" i="2"/>
  <c r="D211" i="2" s="1"/>
  <c r="D210" i="2" s="1"/>
  <c r="D206" i="2"/>
  <c r="D205" i="2" s="1"/>
  <c r="D204" i="2" s="1"/>
  <c r="D198" i="2"/>
  <c r="D197" i="2" s="1"/>
  <c r="D195" i="2"/>
  <c r="D194" i="2" s="1"/>
  <c r="D191" i="2"/>
  <c r="D190" i="2" s="1"/>
  <c r="D189" i="2" s="1"/>
  <c r="D187" i="2"/>
  <c r="D186" i="2" s="1"/>
  <c r="D184" i="2"/>
  <c r="D183" i="2" s="1"/>
  <c r="D179" i="2"/>
  <c r="D177" i="2"/>
  <c r="D171" i="2"/>
  <c r="D170" i="2" s="1"/>
  <c r="D169" i="2" s="1"/>
  <c r="D166" i="2"/>
  <c r="D165" i="2" s="1"/>
  <c r="D164" i="2" s="1"/>
  <c r="D163" i="2" s="1"/>
  <c r="D160" i="2"/>
  <c r="D159" i="2" s="1"/>
  <c r="D158" i="2" s="1"/>
  <c r="D156" i="2"/>
  <c r="D155" i="2" s="1"/>
  <c r="D154" i="2" s="1"/>
  <c r="D152" i="2"/>
  <c r="D151" i="2" s="1"/>
  <c r="D150" i="2" s="1"/>
  <c r="D147" i="2"/>
  <c r="D146" i="2" s="1"/>
  <c r="D145" i="2" s="1"/>
  <c r="D144" i="2" s="1"/>
  <c r="D142" i="2"/>
  <c r="D141" i="2" s="1"/>
  <c r="D140" i="2" s="1"/>
  <c r="D139" i="2" s="1"/>
  <c r="D137" i="2"/>
  <c r="D135" i="2"/>
  <c r="D129" i="2"/>
  <c r="D128" i="2" s="1"/>
  <c r="D127" i="2" s="1"/>
  <c r="D126" i="2" s="1"/>
  <c r="D124" i="2"/>
  <c r="D122" i="2"/>
  <c r="D118" i="2"/>
  <c r="D117" i="2" s="1"/>
  <c r="D115" i="2"/>
  <c r="D113" i="2"/>
  <c r="D110" i="2"/>
  <c r="D108" i="2"/>
  <c r="D105" i="2"/>
  <c r="D104" i="2" s="1"/>
  <c r="D102" i="2"/>
  <c r="D101" i="2" s="1"/>
  <c r="D99" i="2"/>
  <c r="D97" i="2"/>
  <c r="D93" i="2"/>
  <c r="D91" i="2"/>
  <c r="D88" i="2"/>
  <c r="D87" i="2" s="1"/>
  <c r="D85" i="2"/>
  <c r="D83" i="2"/>
  <c r="D79" i="2"/>
  <c r="D78" i="2" s="1"/>
  <c r="D76" i="2"/>
  <c r="D75" i="2" s="1"/>
  <c r="D73" i="2"/>
  <c r="D72" i="2" s="1"/>
  <c r="D70" i="2"/>
  <c r="D69" i="2" s="1"/>
  <c r="D67" i="2"/>
  <c r="D66" i="2" s="1"/>
  <c r="D64" i="2"/>
  <c r="D63" i="2" s="1"/>
  <c r="D61" i="2"/>
  <c r="D60" i="2" s="1"/>
  <c r="D57" i="2"/>
  <c r="D56" i="2" s="1"/>
  <c r="D51" i="2"/>
  <c r="D49" i="2"/>
  <c r="D44" i="2"/>
  <c r="D43" i="2" s="1"/>
  <c r="D41" i="2"/>
  <c r="D40" i="2" s="1"/>
  <c r="D32" i="2"/>
  <c r="D31" i="2" s="1"/>
  <c r="D30" i="2" s="1"/>
  <c r="D28" i="2"/>
  <c r="D27" i="2" s="1"/>
  <c r="D25" i="2"/>
  <c r="D24" i="2" s="1"/>
  <c r="D20" i="2"/>
  <c r="D18" i="2"/>
  <c r="D15" i="2"/>
  <c r="D13" i="2"/>
  <c r="F600" i="2"/>
  <c r="F599" i="2" s="1"/>
  <c r="F15" i="2"/>
  <c r="D813" i="2" l="1"/>
  <c r="D488" i="2"/>
  <c r="D542" i="2"/>
  <c r="D339" i="2"/>
  <c r="D338" i="2" s="1"/>
  <c r="D107" i="2"/>
  <c r="D966" i="2"/>
  <c r="D965" i="2" s="1"/>
  <c r="E599" i="2"/>
  <c r="D862" i="2"/>
  <c r="D861" i="2" s="1"/>
  <c r="E15" i="2"/>
  <c r="D881" i="2"/>
  <c r="D880" i="2" s="1"/>
  <c r="D730" i="2"/>
  <c r="D729" i="2" s="1"/>
  <c r="D720" i="2" s="1"/>
  <c r="D719" i="2" s="1"/>
  <c r="E220" i="2"/>
  <c r="D504" i="2"/>
  <c r="D920" i="2"/>
  <c r="D283" i="2"/>
  <c r="D618" i="2"/>
  <c r="D330" i="2"/>
  <c r="D82" i="2"/>
  <c r="D625" i="2"/>
  <c r="D701" i="2"/>
  <c r="D700" i="2" s="1"/>
  <c r="D856" i="2"/>
  <c r="D855" i="2" s="1"/>
  <c r="D1019" i="2"/>
  <c r="D1018" i="2" s="1"/>
  <c r="D1017" i="2" s="1"/>
  <c r="D12" i="2"/>
  <c r="D96" i="2"/>
  <c r="D112" i="2"/>
  <c r="D134" i="2"/>
  <c r="D133" i="2" s="1"/>
  <c r="D132" i="2" s="1"/>
  <c r="D131" i="2" s="1"/>
  <c r="D305" i="2"/>
  <c r="D645" i="2"/>
  <c r="D644" i="2" s="1"/>
  <c r="D636" i="2" s="1"/>
  <c r="D790" i="2"/>
  <c r="D789" i="2" s="1"/>
  <c r="F35" i="2"/>
  <c r="F34" i="2" s="1"/>
  <c r="E34" i="2" s="1"/>
  <c r="D249" i="2"/>
  <c r="D369" i="2"/>
  <c r="D368" i="2" s="1"/>
  <c r="D451" i="2"/>
  <c r="D432" i="2"/>
  <c r="D479" i="2"/>
  <c r="D836" i="2"/>
  <c r="D835" i="2" s="1"/>
  <c r="D834" i="2" s="1"/>
  <c r="D256" i="2"/>
  <c r="D48" i="2"/>
  <c r="D437" i="2"/>
  <c r="D520" i="2"/>
  <c r="D519" i="2" s="1"/>
  <c r="D770" i="2"/>
  <c r="D764" i="2" s="1"/>
  <c r="D763" i="2" s="1"/>
  <c r="D868" i="2"/>
  <c r="D867" i="2" s="1"/>
  <c r="D935" i="2"/>
  <c r="D934" i="2" s="1"/>
  <c r="D996" i="2"/>
  <c r="D995" i="2" s="1"/>
  <c r="D230" i="2"/>
  <c r="D203" i="2" s="1"/>
  <c r="D202" i="2" s="1"/>
  <c r="D269" i="2"/>
  <c r="D470" i="2"/>
  <c r="D469" i="2" s="1"/>
  <c r="D468" i="2" s="1"/>
  <c r="D535" i="2"/>
  <c r="D948" i="2"/>
  <c r="D176" i="2"/>
  <c r="D175" i="2" s="1"/>
  <c r="D168" i="2" s="1"/>
  <c r="D162" i="2" s="1"/>
  <c r="D290" i="2"/>
  <c r="D352" i="2"/>
  <c r="D351" i="2" s="1"/>
  <c r="D495" i="2"/>
  <c r="D510" i="2"/>
  <c r="D509" i="2" s="1"/>
  <c r="E600" i="2"/>
  <c r="D193" i="2"/>
  <c r="D276" i="2"/>
  <c r="D323" i="2"/>
  <c r="D444" i="2"/>
  <c r="D710" i="2"/>
  <c r="D706" i="2" s="1"/>
  <c r="D754" i="2"/>
  <c r="D753" i="2" s="1"/>
  <c r="D744" i="2" s="1"/>
  <c r="D800" i="2"/>
  <c r="D799" i="2" s="1"/>
  <c r="D90" i="2"/>
  <c r="D121" i="2"/>
  <c r="D120" i="2" s="1"/>
  <c r="D17" i="2"/>
  <c r="D11" i="2" s="1"/>
  <c r="D10" i="2" s="1"/>
  <c r="D23" i="2"/>
  <c r="D22" i="2" s="1"/>
  <c r="D182" i="2"/>
  <c r="D374" i="2"/>
  <c r="D845" i="2"/>
  <c r="D904" i="2"/>
  <c r="D59" i="2"/>
  <c r="D406" i="2"/>
  <c r="D389" i="2" s="1"/>
  <c r="D581" i="2"/>
  <c r="D606" i="2"/>
  <c r="D664" i="2"/>
  <c r="D663" i="2" s="1"/>
  <c r="D1006" i="2"/>
  <c r="D1040" i="2"/>
  <c r="D1061" i="2"/>
  <c r="D39" i="2"/>
  <c r="D149" i="2"/>
  <c r="D459" i="2"/>
  <c r="D557" i="2"/>
  <c r="D894" i="2"/>
  <c r="D677" i="2"/>
  <c r="D426" i="2"/>
  <c r="F598" i="2"/>
  <c r="E598" i="2" s="1"/>
  <c r="F901" i="2"/>
  <c r="F708" i="2"/>
  <c r="E708" i="2" s="1"/>
  <c r="F614" i="2"/>
  <c r="F611" i="2"/>
  <c r="F608" i="2"/>
  <c r="F603" i="2"/>
  <c r="F387" i="2"/>
  <c r="F44" i="2"/>
  <c r="F874" i="2"/>
  <c r="F915" i="2"/>
  <c r="F918" i="2"/>
  <c r="D478" i="2" l="1"/>
  <c r="D699" i="2"/>
  <c r="D698" i="2" s="1"/>
  <c r="D534" i="2"/>
  <c r="D533" i="2" s="1"/>
  <c r="D776" i="2"/>
  <c r="D775" i="2" s="1"/>
  <c r="D181" i="2"/>
  <c r="D322" i="2"/>
  <c r="D431" i="2"/>
  <c r="D430" i="2" s="1"/>
  <c r="D494" i="2"/>
  <c r="D493" i="2" s="1"/>
  <c r="D248" i="2"/>
  <c r="E35" i="2"/>
  <c r="D903" i="2"/>
  <c r="D893" i="2" s="1"/>
  <c r="D81" i="2"/>
  <c r="D630" i="2"/>
  <c r="D617" i="2"/>
  <c r="D616" i="2" s="1"/>
  <c r="D268" i="2"/>
  <c r="D443" i="2"/>
  <c r="D442" i="2" s="1"/>
  <c r="D928" i="2"/>
  <c r="D47" i="2"/>
  <c r="F613" i="2"/>
  <c r="E613" i="2" s="1"/>
  <c r="E614" i="2"/>
  <c r="F914" i="2"/>
  <c r="E915" i="2"/>
  <c r="F610" i="2"/>
  <c r="E610" i="2" s="1"/>
  <c r="E611" i="2"/>
  <c r="F917" i="2"/>
  <c r="E917" i="2" s="1"/>
  <c r="E918" i="2"/>
  <c r="F386" i="2"/>
  <c r="E386" i="2" s="1"/>
  <c r="E387" i="2"/>
  <c r="F900" i="2"/>
  <c r="E901" i="2"/>
  <c r="F873" i="2"/>
  <c r="E873" i="2" s="1"/>
  <c r="E874" i="2"/>
  <c r="F607" i="2"/>
  <c r="E607" i="2" s="1"/>
  <c r="E608" i="2"/>
  <c r="F602" i="2"/>
  <c r="E602" i="2" s="1"/>
  <c r="E603" i="2"/>
  <c r="F43" i="2"/>
  <c r="E43" i="2" s="1"/>
  <c r="E44" i="2"/>
  <c r="D854" i="2"/>
  <c r="D9" i="2"/>
  <c r="F707" i="2"/>
  <c r="E707" i="2" s="1"/>
  <c r="F906" i="2"/>
  <c r="E914" i="2" l="1"/>
  <c r="D38" i="2"/>
  <c r="D246" i="2"/>
  <c r="D429" i="2"/>
  <c r="D477" i="2"/>
  <c r="F606" i="2"/>
  <c r="E606" i="2" s="1"/>
  <c r="F905" i="2"/>
  <c r="F904" i="2" s="1"/>
  <c r="E906" i="2"/>
  <c r="F899" i="2"/>
  <c r="E899" i="2" s="1"/>
  <c r="E900" i="2"/>
  <c r="F385" i="2"/>
  <c r="E385" i="2" s="1"/>
  <c r="F824" i="2"/>
  <c r="D1080" i="2" l="1"/>
  <c r="F823" i="2"/>
  <c r="E824" i="2"/>
  <c r="E904" i="2"/>
  <c r="E905" i="2"/>
  <c r="F596" i="2"/>
  <c r="F484" i="2"/>
  <c r="E484" i="2" s="1"/>
  <c r="F822" i="2" l="1"/>
  <c r="E822" i="2" s="1"/>
  <c r="E823" i="2"/>
  <c r="F595" i="2"/>
  <c r="E595" i="2" s="1"/>
  <c r="E596" i="2"/>
  <c r="F288" i="2"/>
  <c r="E288" i="2" s="1"/>
  <c r="F594" i="2" l="1"/>
  <c r="E594" i="2" s="1"/>
  <c r="F897" i="2"/>
  <c r="E897" i="2" s="1"/>
  <c r="F79" i="2"/>
  <c r="F865" i="2"/>
  <c r="E865" i="2" s="1"/>
  <c r="F18" i="2"/>
  <c r="E18" i="2" s="1"/>
  <c r="F820" i="2"/>
  <c r="F819" i="2" l="1"/>
  <c r="E819" i="2" s="1"/>
  <c r="E820" i="2"/>
  <c r="F78" i="2"/>
  <c r="E78" i="2" s="1"/>
  <c r="E79" i="2"/>
  <c r="F659" i="2"/>
  <c r="E659" i="2" s="1"/>
  <c r="E660" i="2"/>
  <c r="F896" i="2"/>
  <c r="E896" i="2" s="1"/>
  <c r="F658" i="2" l="1"/>
  <c r="E658" i="2" s="1"/>
  <c r="F818" i="2"/>
  <c r="E818" i="2" s="1"/>
  <c r="F895" i="2"/>
  <c r="E895" i="2" s="1"/>
  <c r="F894" i="2" l="1"/>
  <c r="E894" i="2" s="1"/>
  <c r="F235" i="2"/>
  <c r="E235" i="2" s="1"/>
  <c r="F234" i="2" l="1"/>
  <c r="E234" i="2" s="1"/>
  <c r="F281" i="2"/>
  <c r="E281" i="2" s="1"/>
  <c r="F567" i="2" l="1"/>
  <c r="F566" i="2" l="1"/>
  <c r="E566" i="2" s="1"/>
  <c r="E567" i="2"/>
  <c r="F262" i="2"/>
  <c r="F623" i="2"/>
  <c r="E623" i="2" s="1"/>
  <c r="F342" i="2"/>
  <c r="E342" i="2" s="1"/>
  <c r="F261" i="2" l="1"/>
  <c r="E261" i="2" s="1"/>
  <c r="E262" i="2"/>
  <c r="F832" i="2"/>
  <c r="F828" i="2"/>
  <c r="F816" i="2"/>
  <c r="F102" i="2"/>
  <c r="F41" i="2"/>
  <c r="F912" i="2"/>
  <c r="E912" i="2" s="1"/>
  <c r="F688" i="2"/>
  <c r="F142" i="2"/>
  <c r="F147" i="2"/>
  <c r="F396" i="2"/>
  <c r="F761" i="2"/>
  <c r="F921" i="2"/>
  <c r="E921" i="2" s="1"/>
  <c r="F216" i="2"/>
  <c r="F395" i="2" l="1"/>
  <c r="E396" i="2"/>
  <c r="F687" i="2"/>
  <c r="E688" i="2"/>
  <c r="F101" i="2"/>
  <c r="E101" i="2" s="1"/>
  <c r="E102" i="2"/>
  <c r="F760" i="2"/>
  <c r="E761" i="2"/>
  <c r="F831" i="2"/>
  <c r="E832" i="2"/>
  <c r="F827" i="2"/>
  <c r="E828" i="2"/>
  <c r="F215" i="2"/>
  <c r="E216" i="2"/>
  <c r="F141" i="2"/>
  <c r="E142" i="2"/>
  <c r="F146" i="2"/>
  <c r="E147" i="2"/>
  <c r="F815" i="2"/>
  <c r="E815" i="2" s="1"/>
  <c r="E816" i="2"/>
  <c r="F40" i="2"/>
  <c r="E41" i="2"/>
  <c r="F911" i="2"/>
  <c r="E911" i="2" s="1"/>
  <c r="F1055" i="2"/>
  <c r="F878" i="2"/>
  <c r="F737" i="2"/>
  <c r="F971" i="2"/>
  <c r="E971" i="2" s="1"/>
  <c r="F969" i="2"/>
  <c r="E969" i="2" s="1"/>
  <c r="F952" i="2"/>
  <c r="E952" i="2" s="1"/>
  <c r="F869" i="2"/>
  <c r="E869" i="2" s="1"/>
  <c r="F521" i="2"/>
  <c r="E521" i="2" s="1"/>
  <c r="F345" i="2"/>
  <c r="F328" i="2"/>
  <c r="E328" i="2" s="1"/>
  <c r="F326" i="2"/>
  <c r="E326" i="2" s="1"/>
  <c r="F324" i="2"/>
  <c r="E324" i="2" s="1"/>
  <c r="F291" i="2"/>
  <c r="E291" i="2" s="1"/>
  <c r="F295" i="2"/>
  <c r="E295" i="2" s="1"/>
  <c r="F293" i="2"/>
  <c r="E293" i="2" s="1"/>
  <c r="F286" i="2"/>
  <c r="E286" i="2" s="1"/>
  <c r="F284" i="2"/>
  <c r="E284" i="2" s="1"/>
  <c r="F279" i="2"/>
  <c r="E279" i="2" s="1"/>
  <c r="F277" i="2"/>
  <c r="E277" i="2" s="1"/>
  <c r="F274" i="2"/>
  <c r="E274" i="2" s="1"/>
  <c r="F272" i="2"/>
  <c r="E272" i="2" s="1"/>
  <c r="F270" i="2"/>
  <c r="E270" i="2" s="1"/>
  <c r="F179" i="2"/>
  <c r="E179" i="2" s="1"/>
  <c r="F177" i="2"/>
  <c r="E177" i="2" s="1"/>
  <c r="F171" i="2"/>
  <c r="F166" i="2"/>
  <c r="E166" i="2" s="1"/>
  <c r="F137" i="2"/>
  <c r="E137" i="2" s="1"/>
  <c r="F135" i="2"/>
  <c r="E135" i="2" s="1"/>
  <c r="F129" i="2"/>
  <c r="E129" i="2" s="1"/>
  <c r="F118" i="2"/>
  <c r="F115" i="2"/>
  <c r="E115" i="2" s="1"/>
  <c r="F113" i="2"/>
  <c r="E113" i="2" s="1"/>
  <c r="F110" i="2"/>
  <c r="E110" i="2" s="1"/>
  <c r="F108" i="2"/>
  <c r="E108" i="2" s="1"/>
  <c r="F105" i="2"/>
  <c r="F99" i="2"/>
  <c r="E99" i="2" s="1"/>
  <c r="F97" i="2"/>
  <c r="E97" i="2" s="1"/>
  <c r="F93" i="2"/>
  <c r="E93" i="2" s="1"/>
  <c r="F91" i="2"/>
  <c r="E91" i="2" s="1"/>
  <c r="F88" i="2"/>
  <c r="F85" i="2"/>
  <c r="E85" i="2" s="1"/>
  <c r="F83" i="2"/>
  <c r="E83" i="2" s="1"/>
  <c r="F76" i="2"/>
  <c r="F73" i="2"/>
  <c r="F70" i="2"/>
  <c r="F67" i="2"/>
  <c r="F64" i="2"/>
  <c r="F61" i="2"/>
  <c r="F57" i="2"/>
  <c r="F51" i="2"/>
  <c r="E51" i="2" s="1"/>
  <c r="F49" i="2"/>
  <c r="E49" i="2" s="1"/>
  <c r="F496" i="2"/>
  <c r="E496" i="2" s="1"/>
  <c r="F814" i="2" l="1"/>
  <c r="E171" i="2"/>
  <c r="F170" i="2"/>
  <c r="F69" i="2"/>
  <c r="E69" i="2" s="1"/>
  <c r="E70" i="2"/>
  <c r="F344" i="2"/>
  <c r="E344" i="2" s="1"/>
  <c r="E345" i="2"/>
  <c r="F1054" i="2"/>
  <c r="E1055" i="2"/>
  <c r="F214" i="2"/>
  <c r="E214" i="2" s="1"/>
  <c r="E215" i="2"/>
  <c r="F830" i="2"/>
  <c r="E830" i="2" s="1"/>
  <c r="E831" i="2"/>
  <c r="F394" i="2"/>
  <c r="E394" i="2" s="1"/>
  <c r="E395" i="2"/>
  <c r="F736" i="2"/>
  <c r="E736" i="2" s="1"/>
  <c r="E737" i="2"/>
  <c r="F66" i="2"/>
  <c r="E66" i="2" s="1"/>
  <c r="E67" i="2"/>
  <c r="F87" i="2"/>
  <c r="E87" i="2" s="1"/>
  <c r="E88" i="2"/>
  <c r="F104" i="2"/>
  <c r="E104" i="2" s="1"/>
  <c r="E105" i="2"/>
  <c r="F140" i="2"/>
  <c r="E141" i="2"/>
  <c r="F826" i="2"/>
  <c r="E826" i="2" s="1"/>
  <c r="E827" i="2"/>
  <c r="F759" i="2"/>
  <c r="E759" i="2" s="1"/>
  <c r="E760" i="2"/>
  <c r="F60" i="2"/>
  <c r="E60" i="2" s="1"/>
  <c r="E61" i="2"/>
  <c r="F72" i="2"/>
  <c r="E72" i="2" s="1"/>
  <c r="E73" i="2"/>
  <c r="F63" i="2"/>
  <c r="E63" i="2" s="1"/>
  <c r="E64" i="2"/>
  <c r="F117" i="2"/>
  <c r="E117" i="2" s="1"/>
  <c r="E118" i="2"/>
  <c r="F75" i="2"/>
  <c r="E75" i="2" s="1"/>
  <c r="E76" i="2"/>
  <c r="F877" i="2"/>
  <c r="E877" i="2" s="1"/>
  <c r="E878" i="2"/>
  <c r="F145" i="2"/>
  <c r="E146" i="2"/>
  <c r="F686" i="2"/>
  <c r="E686" i="2" s="1"/>
  <c r="E687" i="2"/>
  <c r="F56" i="2"/>
  <c r="E56" i="2" s="1"/>
  <c r="E57" i="2"/>
  <c r="F39" i="2"/>
  <c r="E39" i="2" s="1"/>
  <c r="E40" i="2"/>
  <c r="F283" i="2"/>
  <c r="E283" i="2" s="1"/>
  <c r="F276" i="2"/>
  <c r="E276" i="2" s="1"/>
  <c r="F82" i="2"/>
  <c r="F48" i="2"/>
  <c r="F112" i="2"/>
  <c r="E112" i="2" s="1"/>
  <c r="F107" i="2"/>
  <c r="E107" i="2" s="1"/>
  <c r="F96" i="2"/>
  <c r="E96" i="2" s="1"/>
  <c r="F90" i="2"/>
  <c r="E90" i="2" s="1"/>
  <c r="F967" i="2"/>
  <c r="E967" i="2" s="1"/>
  <c r="F950" i="2"/>
  <c r="E950" i="2" s="1"/>
  <c r="F523" i="2"/>
  <c r="E523" i="2" s="1"/>
  <c r="F735" i="2" l="1"/>
  <c r="E735" i="2" s="1"/>
  <c r="E82" i="2"/>
  <c r="F81" i="2"/>
  <c r="E81" i="2" s="1"/>
  <c r="E814" i="2"/>
  <c r="F813" i="2"/>
  <c r="E813" i="2" s="1"/>
  <c r="F47" i="2"/>
  <c r="E47" i="2" s="1"/>
  <c r="F59" i="2"/>
  <c r="E59" i="2" s="1"/>
  <c r="F139" i="2"/>
  <c r="E139" i="2" s="1"/>
  <c r="E140" i="2"/>
  <c r="E48" i="2"/>
  <c r="F144" i="2"/>
  <c r="E144" i="2" s="1"/>
  <c r="E145" i="2"/>
  <c r="F1053" i="2"/>
  <c r="E1053" i="2" s="1"/>
  <c r="E1054" i="2"/>
  <c r="F876" i="2"/>
  <c r="E876" i="2" s="1"/>
  <c r="F184" i="2"/>
  <c r="F1078" i="2"/>
  <c r="F1066" i="2"/>
  <c r="F1063" i="2"/>
  <c r="F1051" i="2"/>
  <c r="F1047" i="2"/>
  <c r="F1043" i="2"/>
  <c r="F1038" i="2"/>
  <c r="F1034" i="2"/>
  <c r="F1030" i="2"/>
  <c r="F1026" i="2"/>
  <c r="F1022" i="2"/>
  <c r="E1022" i="2" s="1"/>
  <c r="F1020" i="2"/>
  <c r="E1020" i="2" s="1"/>
  <c r="F1015" i="2"/>
  <c r="F1011" i="2"/>
  <c r="F1008" i="2"/>
  <c r="F1004" i="2"/>
  <c r="F1000" i="2"/>
  <c r="E1000" i="2" s="1"/>
  <c r="E997" i="2"/>
  <c r="F991" i="2"/>
  <c r="F990" i="2" s="1"/>
  <c r="F987" i="2"/>
  <c r="F983" i="2"/>
  <c r="F979" i="2"/>
  <c r="F975" i="2"/>
  <c r="F966" i="2"/>
  <c r="F963" i="2"/>
  <c r="F959" i="2"/>
  <c r="F955" i="2"/>
  <c r="F949" i="2"/>
  <c r="E949" i="2" s="1"/>
  <c r="F946" i="2"/>
  <c r="F943" i="2"/>
  <c r="F940" i="2"/>
  <c r="E940" i="2" s="1"/>
  <c r="F938" i="2"/>
  <c r="E938" i="2" s="1"/>
  <c r="F936" i="2"/>
  <c r="E936" i="2" s="1"/>
  <c r="F932" i="2"/>
  <c r="F926" i="2"/>
  <c r="F923" i="2"/>
  <c r="F891" i="2"/>
  <c r="F888" i="2"/>
  <c r="F884" i="2"/>
  <c r="E884" i="2" s="1"/>
  <c r="F882" i="2"/>
  <c r="E882" i="2" s="1"/>
  <c r="F871" i="2"/>
  <c r="F863" i="2"/>
  <c r="F859" i="2"/>
  <c r="E859" i="2" s="1"/>
  <c r="F857" i="2"/>
  <c r="E857" i="2" s="1"/>
  <c r="F852" i="2"/>
  <c r="F848" i="2"/>
  <c r="F843" i="2"/>
  <c r="F839" i="2"/>
  <c r="E839" i="2" s="1"/>
  <c r="F837" i="2"/>
  <c r="E837" i="2" s="1"/>
  <c r="F811" i="2"/>
  <c r="F803" i="2"/>
  <c r="E803" i="2" s="1"/>
  <c r="F801" i="2"/>
  <c r="E801" i="2" s="1"/>
  <c r="F797" i="2"/>
  <c r="F793" i="2"/>
  <c r="E793" i="2" s="1"/>
  <c r="F791" i="2"/>
  <c r="E791" i="2" s="1"/>
  <c r="F787" i="2"/>
  <c r="F783" i="2"/>
  <c r="F779" i="2"/>
  <c r="F773" i="2"/>
  <c r="E773" i="2" s="1"/>
  <c r="F771" i="2"/>
  <c r="E771" i="2" s="1"/>
  <c r="F766" i="2"/>
  <c r="F765" i="2" s="1"/>
  <c r="F757" i="2"/>
  <c r="E757" i="2" s="1"/>
  <c r="F755" i="2"/>
  <c r="E755" i="2" s="1"/>
  <c r="F751" i="2"/>
  <c r="F747" i="2"/>
  <c r="F742" i="2"/>
  <c r="F733" i="2"/>
  <c r="E733" i="2" s="1"/>
  <c r="F731" i="2"/>
  <c r="E731" i="2" s="1"/>
  <c r="F727" i="2"/>
  <c r="F723" i="2"/>
  <c r="F713" i="2"/>
  <c r="E713" i="2" s="1"/>
  <c r="F711" i="2"/>
  <c r="E711" i="2" s="1"/>
  <c r="F704" i="2"/>
  <c r="E704" i="2" s="1"/>
  <c r="F702" i="2"/>
  <c r="E702" i="2" s="1"/>
  <c r="F692" i="2"/>
  <c r="F684" i="2"/>
  <c r="F680" i="2"/>
  <c r="F675" i="2"/>
  <c r="F672" i="2"/>
  <c r="F669" i="2"/>
  <c r="F666" i="2"/>
  <c r="F656" i="2"/>
  <c r="F652" i="2"/>
  <c r="F648" i="2"/>
  <c r="E648" i="2" s="1"/>
  <c r="F646" i="2"/>
  <c r="E646" i="2" s="1"/>
  <c r="F639" i="2"/>
  <c r="F634" i="2"/>
  <c r="F628" i="2"/>
  <c r="E628" i="2" s="1"/>
  <c r="F626" i="2"/>
  <c r="E626" i="2" s="1"/>
  <c r="F621" i="2"/>
  <c r="E621" i="2" s="1"/>
  <c r="F619" i="2"/>
  <c r="E619" i="2" s="1"/>
  <c r="F592" i="2"/>
  <c r="F589" i="2"/>
  <c r="F586" i="2"/>
  <c r="F583" i="2"/>
  <c r="F579" i="2"/>
  <c r="F575" i="2"/>
  <c r="F571" i="2"/>
  <c r="F564" i="2"/>
  <c r="F559" i="2"/>
  <c r="F558" i="2" s="1"/>
  <c r="F555" i="2"/>
  <c r="F551" i="2"/>
  <c r="E551" i="2" s="1"/>
  <c r="F549" i="2"/>
  <c r="E549" i="2" s="1"/>
  <c r="F548" i="2"/>
  <c r="F545" i="2"/>
  <c r="E545" i="2" s="1"/>
  <c r="F543" i="2"/>
  <c r="E543" i="2" s="1"/>
  <c r="F540" i="2"/>
  <c r="E540" i="2" s="1"/>
  <c r="F538" i="2"/>
  <c r="E538" i="2" s="1"/>
  <c r="F536" i="2"/>
  <c r="E536" i="2" s="1"/>
  <c r="F531" i="2"/>
  <c r="F527" i="2"/>
  <c r="F520" i="2"/>
  <c r="F517" i="2"/>
  <c r="F513" i="2"/>
  <c r="E513" i="2" s="1"/>
  <c r="F511" i="2"/>
  <c r="E511" i="2" s="1"/>
  <c r="F507" i="2"/>
  <c r="E507" i="2" s="1"/>
  <c r="F505" i="2"/>
  <c r="E505" i="2" s="1"/>
  <c r="F502" i="2"/>
  <c r="E502" i="2" s="1"/>
  <c r="F500" i="2"/>
  <c r="E500" i="2" s="1"/>
  <c r="F498" i="2"/>
  <c r="E498" i="2" s="1"/>
  <c r="F491" i="2"/>
  <c r="E491" i="2" s="1"/>
  <c r="F489" i="2"/>
  <c r="E489" i="2" s="1"/>
  <c r="F486" i="2"/>
  <c r="E486" i="2" s="1"/>
  <c r="F482" i="2"/>
  <c r="E482" i="2" s="1"/>
  <c r="F480" i="2"/>
  <c r="E480" i="2" s="1"/>
  <c r="F475" i="2"/>
  <c r="F472" i="2"/>
  <c r="F466" i="2"/>
  <c r="F462" i="2"/>
  <c r="F457" i="2"/>
  <c r="F454" i="2"/>
  <c r="E454" i="2" s="1"/>
  <c r="F452" i="2"/>
  <c r="E452" i="2" s="1"/>
  <c r="F449" i="2"/>
  <c r="E449" i="2" s="1"/>
  <c r="F447" i="2"/>
  <c r="E447" i="2" s="1"/>
  <c r="F445" i="2"/>
  <c r="E445" i="2" s="1"/>
  <c r="F440" i="2"/>
  <c r="E440" i="2" s="1"/>
  <c r="F438" i="2"/>
  <c r="E438" i="2" s="1"/>
  <c r="F435" i="2"/>
  <c r="E435" i="2" s="1"/>
  <c r="F433" i="2"/>
  <c r="E433" i="2" s="1"/>
  <c r="F427" i="2"/>
  <c r="E427" i="2" s="1"/>
  <c r="F423" i="2"/>
  <c r="F419" i="2"/>
  <c r="F415" i="2"/>
  <c r="F411" i="2"/>
  <c r="F408" i="2"/>
  <c r="F404" i="2"/>
  <c r="F400" i="2"/>
  <c r="F392" i="2"/>
  <c r="F383" i="2"/>
  <c r="F379" i="2"/>
  <c r="F376" i="2"/>
  <c r="F372" i="2"/>
  <c r="E372" i="2" s="1"/>
  <c r="F370" i="2"/>
  <c r="E370" i="2" s="1"/>
  <c r="F365" i="2"/>
  <c r="F361" i="2"/>
  <c r="F357" i="2"/>
  <c r="E357" i="2" s="1"/>
  <c r="F355" i="2"/>
  <c r="E355" i="2" s="1"/>
  <c r="F353" i="2"/>
  <c r="E353" i="2" s="1"/>
  <c r="F349" i="2"/>
  <c r="F340" i="2"/>
  <c r="E340" i="2" s="1"/>
  <c r="F336" i="2"/>
  <c r="F333" i="2"/>
  <c r="E333" i="2" s="1"/>
  <c r="F331" i="2"/>
  <c r="E331" i="2" s="1"/>
  <c r="F323" i="2"/>
  <c r="E323" i="2" s="1"/>
  <c r="F317" i="2"/>
  <c r="F314" i="2" s="1"/>
  <c r="F312" i="2"/>
  <c r="E312" i="2" s="1"/>
  <c r="F310" i="2"/>
  <c r="E310" i="2" s="1"/>
  <c r="F308" i="2"/>
  <c r="E308" i="2" s="1"/>
  <c r="F306" i="2"/>
  <c r="E306" i="2" s="1"/>
  <c r="F301" i="2"/>
  <c r="F300" i="2" s="1"/>
  <c r="F298" i="2"/>
  <c r="F290" i="2"/>
  <c r="E290" i="2" s="1"/>
  <c r="F269" i="2"/>
  <c r="F266" i="2"/>
  <c r="F259" i="2"/>
  <c r="E259" i="2" s="1"/>
  <c r="F257" i="2"/>
  <c r="E257" i="2" s="1"/>
  <c r="F254" i="2"/>
  <c r="E254" i="2" s="1"/>
  <c r="F252" i="2"/>
  <c r="E252" i="2" s="1"/>
  <c r="F250" i="2"/>
  <c r="E250" i="2" s="1"/>
  <c r="F242" i="2"/>
  <c r="E242" i="2" s="1"/>
  <c r="F240" i="2"/>
  <c r="F239" i="2" s="1"/>
  <c r="F232" i="2"/>
  <c r="F228" i="2"/>
  <c r="F224" i="2"/>
  <c r="F212" i="2"/>
  <c r="F206" i="2"/>
  <c r="F205" i="2" s="1"/>
  <c r="E269" i="2" l="1"/>
  <c r="E206" i="2"/>
  <c r="E240" i="2"/>
  <c r="F375" i="2"/>
  <c r="E375" i="2" s="1"/>
  <c r="E376" i="2"/>
  <c r="F407" i="2"/>
  <c r="E407" i="2" s="1"/>
  <c r="E408" i="2"/>
  <c r="F471" i="2"/>
  <c r="E471" i="2" s="1"/>
  <c r="E472" i="2"/>
  <c r="F574" i="2"/>
  <c r="E575" i="2"/>
  <c r="F633" i="2"/>
  <c r="E634" i="2"/>
  <c r="F665" i="2"/>
  <c r="E665" i="2" s="1"/>
  <c r="E666" i="2"/>
  <c r="F691" i="2"/>
  <c r="E692" i="2"/>
  <c r="F726" i="2"/>
  <c r="E727" i="2"/>
  <c r="F782" i="2"/>
  <c r="E783" i="2"/>
  <c r="F851" i="2"/>
  <c r="E852" i="2"/>
  <c r="F931" i="2"/>
  <c r="E932" i="2"/>
  <c r="F978" i="2"/>
  <c r="E979" i="2"/>
  <c r="F1003" i="2"/>
  <c r="E1004" i="2"/>
  <c r="F1046" i="2"/>
  <c r="E1047" i="2"/>
  <c r="F1077" i="2"/>
  <c r="E1078" i="2"/>
  <c r="E300" i="2"/>
  <c r="E301" i="2"/>
  <c r="F403" i="2"/>
  <c r="E404" i="2"/>
  <c r="F465" i="2"/>
  <c r="E466" i="2"/>
  <c r="F530" i="2"/>
  <c r="E531" i="2"/>
  <c r="F547" i="2"/>
  <c r="E547" i="2" s="1"/>
  <c r="E548" i="2"/>
  <c r="F570" i="2"/>
  <c r="E571" i="2"/>
  <c r="F591" i="2"/>
  <c r="E591" i="2" s="1"/>
  <c r="E592" i="2"/>
  <c r="F655" i="2"/>
  <c r="E656" i="2"/>
  <c r="F683" i="2"/>
  <c r="E684" i="2"/>
  <c r="F722" i="2"/>
  <c r="E723" i="2"/>
  <c r="F750" i="2"/>
  <c r="E751" i="2"/>
  <c r="F778" i="2"/>
  <c r="E779" i="2"/>
  <c r="F847" i="2"/>
  <c r="E848" i="2"/>
  <c r="F868" i="2"/>
  <c r="E871" i="2"/>
  <c r="F925" i="2"/>
  <c r="E925" i="2" s="1"/>
  <c r="E926" i="2"/>
  <c r="F945" i="2"/>
  <c r="E945" i="2" s="1"/>
  <c r="E946" i="2"/>
  <c r="F974" i="2"/>
  <c r="E975" i="2"/>
  <c r="F1042" i="2"/>
  <c r="E1043" i="2"/>
  <c r="F1065" i="2"/>
  <c r="E1065" i="2" s="1"/>
  <c r="E1066" i="2"/>
  <c r="F399" i="2"/>
  <c r="E400" i="2"/>
  <c r="F422" i="2"/>
  <c r="E423" i="2"/>
  <c r="F461" i="2"/>
  <c r="F460" i="2" s="1"/>
  <c r="E462" i="2"/>
  <c r="F526" i="2"/>
  <c r="E527" i="2"/>
  <c r="F563" i="2"/>
  <c r="E563" i="2" s="1"/>
  <c r="E564" i="2"/>
  <c r="F588" i="2"/>
  <c r="E588" i="2" s="1"/>
  <c r="E589" i="2"/>
  <c r="F651" i="2"/>
  <c r="E652" i="2"/>
  <c r="F679" i="2"/>
  <c r="E680" i="2"/>
  <c r="F746" i="2"/>
  <c r="E747" i="2"/>
  <c r="F796" i="2"/>
  <c r="E797" i="2"/>
  <c r="F842" i="2"/>
  <c r="E843" i="2"/>
  <c r="F862" i="2"/>
  <c r="E863" i="2"/>
  <c r="F920" i="2"/>
  <c r="E920" i="2" s="1"/>
  <c r="E923" i="2"/>
  <c r="F942" i="2"/>
  <c r="E942" i="2" s="1"/>
  <c r="E943" i="2"/>
  <c r="F965" i="2"/>
  <c r="E965" i="2" s="1"/>
  <c r="E966" i="2"/>
  <c r="F1037" i="2"/>
  <c r="E1038" i="2"/>
  <c r="F1062" i="2"/>
  <c r="E1062" i="2" s="1"/>
  <c r="E1063" i="2"/>
  <c r="F297" i="2"/>
  <c r="E297" i="2" s="1"/>
  <c r="E298" i="2"/>
  <c r="F223" i="2"/>
  <c r="E224" i="2"/>
  <c r="F391" i="2"/>
  <c r="E392" i="2"/>
  <c r="F456" i="2"/>
  <c r="E456" i="2" s="1"/>
  <c r="E457" i="2"/>
  <c r="F519" i="2"/>
  <c r="E519" i="2" s="1"/>
  <c r="E520" i="2"/>
  <c r="E558" i="2"/>
  <c r="E559" i="2"/>
  <c r="F585" i="2"/>
  <c r="E585" i="2" s="1"/>
  <c r="E586" i="2"/>
  <c r="F674" i="2"/>
  <c r="E674" i="2" s="1"/>
  <c r="E675" i="2"/>
  <c r="F741" i="2"/>
  <c r="E742" i="2"/>
  <c r="F890" i="2"/>
  <c r="E891" i="2"/>
  <c r="F962" i="2"/>
  <c r="E963" i="2"/>
  <c r="E991" i="2"/>
  <c r="F1014" i="2"/>
  <c r="E1015" i="2"/>
  <c r="F1033" i="2"/>
  <c r="E1034" i="2"/>
  <c r="F231" i="2"/>
  <c r="E232" i="2"/>
  <c r="E314" i="2"/>
  <c r="E317" i="2"/>
  <c r="F364" i="2"/>
  <c r="E365" i="2"/>
  <c r="F218" i="2"/>
  <c r="E218" i="2" s="1"/>
  <c r="E219" i="2"/>
  <c r="F335" i="2"/>
  <c r="E335" i="2" s="1"/>
  <c r="E336" i="2"/>
  <c r="F360" i="2"/>
  <c r="E361" i="2"/>
  <c r="F382" i="2"/>
  <c r="E383" i="2"/>
  <c r="F414" i="2"/>
  <c r="E415" i="2"/>
  <c r="F516" i="2"/>
  <c r="E517" i="2"/>
  <c r="F554" i="2"/>
  <c r="E555" i="2"/>
  <c r="F582" i="2"/>
  <c r="E582" i="2" s="1"/>
  <c r="E583" i="2"/>
  <c r="F671" i="2"/>
  <c r="E671" i="2" s="1"/>
  <c r="E672" i="2"/>
  <c r="E765" i="2"/>
  <c r="E766" i="2"/>
  <c r="F887" i="2"/>
  <c r="E887" i="2" s="1"/>
  <c r="E888" i="2"/>
  <c r="F958" i="2"/>
  <c r="E959" i="2"/>
  <c r="F986" i="2"/>
  <c r="E987" i="2"/>
  <c r="F1010" i="2"/>
  <c r="E1010" i="2" s="1"/>
  <c r="E1011" i="2"/>
  <c r="F1029" i="2"/>
  <c r="E1030" i="2"/>
  <c r="F227" i="2"/>
  <c r="E228" i="2"/>
  <c r="F348" i="2"/>
  <c r="E349" i="2"/>
  <c r="F418" i="2"/>
  <c r="E419" i="2"/>
  <c r="F211" i="2"/>
  <c r="E212" i="2"/>
  <c r="F265" i="2"/>
  <c r="E266" i="2"/>
  <c r="F378" i="2"/>
  <c r="E378" i="2" s="1"/>
  <c r="E379" i="2"/>
  <c r="F410" i="2"/>
  <c r="E410" i="2" s="1"/>
  <c r="E411" i="2"/>
  <c r="F474" i="2"/>
  <c r="E474" i="2" s="1"/>
  <c r="E475" i="2"/>
  <c r="F578" i="2"/>
  <c r="E579" i="2"/>
  <c r="F638" i="2"/>
  <c r="F637" i="2" s="1"/>
  <c r="E639" i="2"/>
  <c r="F668" i="2"/>
  <c r="E668" i="2" s="1"/>
  <c r="E669" i="2"/>
  <c r="F786" i="2"/>
  <c r="E787" i="2"/>
  <c r="F810" i="2"/>
  <c r="E811" i="2"/>
  <c r="F954" i="2"/>
  <c r="E954" i="2" s="1"/>
  <c r="E955" i="2"/>
  <c r="F982" i="2"/>
  <c r="E983" i="2"/>
  <c r="F1007" i="2"/>
  <c r="E1007" i="2" s="1"/>
  <c r="E1008" i="2"/>
  <c r="F1025" i="2"/>
  <c r="E1026" i="2"/>
  <c r="F1050" i="2"/>
  <c r="E1051" i="2"/>
  <c r="F183" i="2"/>
  <c r="E183" i="2" s="1"/>
  <c r="E184" i="2"/>
  <c r="F479" i="2"/>
  <c r="E479" i="2" s="1"/>
  <c r="F557" i="2"/>
  <c r="E557" i="2" s="1"/>
  <c r="F339" i="2"/>
  <c r="F426" i="2"/>
  <c r="E426" i="2" s="1"/>
  <c r="F425" i="2"/>
  <c r="E425" i="2" s="1"/>
  <c r="F996" i="2"/>
  <c r="F1019" i="2"/>
  <c r="F881" i="2"/>
  <c r="F880" i="2" s="1"/>
  <c r="F856" i="2"/>
  <c r="F855" i="2" s="1"/>
  <c r="F836" i="2"/>
  <c r="F800" i="2"/>
  <c r="F790" i="2"/>
  <c r="F770" i="2"/>
  <c r="F754" i="2"/>
  <c r="F730" i="2"/>
  <c r="F710" i="2"/>
  <c r="F701" i="2"/>
  <c r="F645" i="2"/>
  <c r="F625" i="2"/>
  <c r="E625" i="2" s="1"/>
  <c r="F618" i="2"/>
  <c r="E618" i="2" s="1"/>
  <c r="F542" i="2"/>
  <c r="E542" i="2" s="1"/>
  <c r="F535" i="2"/>
  <c r="E535" i="2" s="1"/>
  <c r="F510" i="2"/>
  <c r="F504" i="2"/>
  <c r="E504" i="2" s="1"/>
  <c r="F495" i="2"/>
  <c r="E495" i="2" s="1"/>
  <c r="F488" i="2"/>
  <c r="E488" i="2" s="1"/>
  <c r="F451" i="2"/>
  <c r="E451" i="2" s="1"/>
  <c r="F444" i="2"/>
  <c r="E444" i="2" s="1"/>
  <c r="F437" i="2"/>
  <c r="E437" i="2" s="1"/>
  <c r="F432" i="2"/>
  <c r="E432" i="2" s="1"/>
  <c r="F369" i="2"/>
  <c r="F352" i="2"/>
  <c r="F330" i="2"/>
  <c r="F305" i="2"/>
  <c r="F256" i="2"/>
  <c r="E256" i="2" s="1"/>
  <c r="F249" i="2"/>
  <c r="E249" i="2" s="1"/>
  <c r="F198" i="2"/>
  <c r="F197" i="2" s="1"/>
  <c r="F195" i="2"/>
  <c r="F191" i="2"/>
  <c r="F187" i="2"/>
  <c r="F165" i="2"/>
  <c r="F160" i="2"/>
  <c r="F156" i="2"/>
  <c r="F152" i="2"/>
  <c r="F134" i="2"/>
  <c r="F128" i="2"/>
  <c r="F124" i="2"/>
  <c r="E124" i="2" s="1"/>
  <c r="F122" i="2"/>
  <c r="E122" i="2" s="1"/>
  <c r="F32" i="2"/>
  <c r="F28" i="2"/>
  <c r="F25" i="2"/>
  <c r="F20" i="2"/>
  <c r="F13" i="2"/>
  <c r="F1061" i="2" l="1"/>
  <c r="E1061" i="2" s="1"/>
  <c r="F903" i="2"/>
  <c r="E903" i="2" s="1"/>
  <c r="F886" i="2"/>
  <c r="F374" i="2"/>
  <c r="E374" i="2" s="1"/>
  <c r="F664" i="2"/>
  <c r="E664" i="2" s="1"/>
  <c r="F268" i="2"/>
  <c r="F406" i="2"/>
  <c r="E406" i="2" s="1"/>
  <c r="F581" i="2"/>
  <c r="E581" i="2" s="1"/>
  <c r="F470" i="2"/>
  <c r="F469" i="2" s="1"/>
  <c r="F948" i="2"/>
  <c r="E948" i="2" s="1"/>
  <c r="F164" i="2"/>
  <c r="E165" i="2"/>
  <c r="F17" i="2"/>
  <c r="E17" i="2" s="1"/>
  <c r="E20" i="2"/>
  <c r="F127" i="2"/>
  <c r="E128" i="2"/>
  <c r="F169" i="2"/>
  <c r="E169" i="2" s="1"/>
  <c r="E170" i="2"/>
  <c r="F729" i="2"/>
  <c r="E730" i="2"/>
  <c r="F1018" i="2"/>
  <c r="E1019" i="2"/>
  <c r="F1049" i="2"/>
  <c r="E1049" i="2" s="1"/>
  <c r="E1050" i="2"/>
  <c r="F981" i="2"/>
  <c r="E981" i="2" s="1"/>
  <c r="E982" i="2"/>
  <c r="F785" i="2"/>
  <c r="E785" i="2" s="1"/>
  <c r="E786" i="2"/>
  <c r="F210" i="2"/>
  <c r="E210" i="2" s="1"/>
  <c r="E211" i="2"/>
  <c r="F226" i="2"/>
  <c r="E226" i="2" s="1"/>
  <c r="E227" i="2"/>
  <c r="F413" i="2"/>
  <c r="E413" i="2" s="1"/>
  <c r="E414" i="2"/>
  <c r="F1032" i="2"/>
  <c r="E1032" i="2" s="1"/>
  <c r="E1033" i="2"/>
  <c r="F961" i="2"/>
  <c r="E961" i="2" s="1"/>
  <c r="E962" i="2"/>
  <c r="F740" i="2"/>
  <c r="E741" i="2"/>
  <c r="F390" i="2"/>
  <c r="E390" i="2" s="1"/>
  <c r="E391" i="2"/>
  <c r="F861" i="2"/>
  <c r="E861" i="2" s="1"/>
  <c r="E862" i="2"/>
  <c r="F745" i="2"/>
  <c r="E745" i="2" s="1"/>
  <c r="E746" i="2"/>
  <c r="E461" i="2"/>
  <c r="F846" i="2"/>
  <c r="E847" i="2"/>
  <c r="F721" i="2"/>
  <c r="E721" i="2" s="1"/>
  <c r="E722" i="2"/>
  <c r="F529" i="2"/>
  <c r="E529" i="2" s="1"/>
  <c r="E530" i="2"/>
  <c r="F1002" i="2"/>
  <c r="E1002" i="2" s="1"/>
  <c r="E1003" i="2"/>
  <c r="F850" i="2"/>
  <c r="E850" i="2" s="1"/>
  <c r="E851" i="2"/>
  <c r="F690" i="2"/>
  <c r="E690" i="2" s="1"/>
  <c r="E691" i="2"/>
  <c r="F204" i="2"/>
  <c r="E205" i="2"/>
  <c r="F706" i="2"/>
  <c r="E706" i="2" s="1"/>
  <c r="E710" i="2"/>
  <c r="F835" i="2"/>
  <c r="E836" i="2"/>
  <c r="F338" i="2"/>
  <c r="E338" i="2" s="1"/>
  <c r="E339" i="2"/>
  <c r="F368" i="2"/>
  <c r="E368" i="2" s="1"/>
  <c r="E369" i="2"/>
  <c r="F809" i="2"/>
  <c r="E809" i="2" s="1"/>
  <c r="E810" i="2"/>
  <c r="E637" i="2"/>
  <c r="E638" i="2"/>
  <c r="F264" i="2"/>
  <c r="E264" i="2" s="1"/>
  <c r="E265" i="2"/>
  <c r="F347" i="2"/>
  <c r="E347" i="2" s="1"/>
  <c r="E348" i="2"/>
  <c r="F1028" i="2"/>
  <c r="E1028" i="2" s="1"/>
  <c r="E1029" i="2"/>
  <c r="F957" i="2"/>
  <c r="E957" i="2" s="1"/>
  <c r="E958" i="2"/>
  <c r="F515" i="2"/>
  <c r="E515" i="2" s="1"/>
  <c r="E516" i="2"/>
  <c r="F359" i="2"/>
  <c r="E359" i="2" s="1"/>
  <c r="E360" i="2"/>
  <c r="F363" i="2"/>
  <c r="E363" i="2" s="1"/>
  <c r="E364" i="2"/>
  <c r="F989" i="2"/>
  <c r="E989" i="2" s="1"/>
  <c r="E990" i="2"/>
  <c r="F795" i="2"/>
  <c r="E795" i="2" s="1"/>
  <c r="E796" i="2"/>
  <c r="F650" i="2"/>
  <c r="E650" i="2" s="1"/>
  <c r="E651" i="2"/>
  <c r="F525" i="2"/>
  <c r="E525" i="2" s="1"/>
  <c r="E526" i="2"/>
  <c r="F398" i="2"/>
  <c r="E398" i="2" s="1"/>
  <c r="E399" i="2"/>
  <c r="F973" i="2"/>
  <c r="E973" i="2" s="1"/>
  <c r="E974" i="2"/>
  <c r="F867" i="2"/>
  <c r="E867" i="2" s="1"/>
  <c r="E868" i="2"/>
  <c r="F749" i="2"/>
  <c r="E749" i="2" s="1"/>
  <c r="E750" i="2"/>
  <c r="F654" i="2"/>
  <c r="E654" i="2" s="1"/>
  <c r="E655" i="2"/>
  <c r="F402" i="2"/>
  <c r="E402" i="2" s="1"/>
  <c r="E403" i="2"/>
  <c r="F1045" i="2"/>
  <c r="E1045" i="2" s="1"/>
  <c r="E1046" i="2"/>
  <c r="F930" i="2"/>
  <c r="E930" i="2" s="1"/>
  <c r="E931" i="2"/>
  <c r="F725" i="2"/>
  <c r="E725" i="2" s="1"/>
  <c r="E726" i="2"/>
  <c r="F632" i="2"/>
  <c r="E633" i="2"/>
  <c r="F238" i="2"/>
  <c r="E239" i="2"/>
  <c r="F799" i="2"/>
  <c r="E799" i="2" s="1"/>
  <c r="E800" i="2"/>
  <c r="F31" i="2"/>
  <c r="E32" i="2"/>
  <c r="F155" i="2"/>
  <c r="E156" i="2"/>
  <c r="F194" i="2"/>
  <c r="E194" i="2" s="1"/>
  <c r="E195" i="2"/>
  <c r="F351" i="2"/>
  <c r="E351" i="2" s="1"/>
  <c r="E352" i="2"/>
  <c r="F789" i="2"/>
  <c r="E789" i="2" s="1"/>
  <c r="E790" i="2"/>
  <c r="F995" i="2"/>
  <c r="E995" i="2" s="1"/>
  <c r="E996" i="2"/>
  <c r="F1006" i="2"/>
  <c r="E1006" i="2" s="1"/>
  <c r="F159" i="2"/>
  <c r="E160" i="2"/>
  <c r="F151" i="2"/>
  <c r="E152" i="2"/>
  <c r="F190" i="2"/>
  <c r="E191" i="2"/>
  <c r="F322" i="2"/>
  <c r="E322" i="2" s="1"/>
  <c r="E330" i="2"/>
  <c r="F509" i="2"/>
  <c r="E509" i="2" s="1"/>
  <c r="E510" i="2"/>
  <c r="F644" i="2"/>
  <c r="E645" i="2"/>
  <c r="F764" i="2"/>
  <c r="E770" i="2"/>
  <c r="E880" i="2"/>
  <c r="E881" i="2"/>
  <c r="F893" i="2"/>
  <c r="E893" i="2" s="1"/>
  <c r="F1024" i="2"/>
  <c r="E1024" i="2" s="1"/>
  <c r="E1025" i="2"/>
  <c r="F577" i="2"/>
  <c r="E577" i="2" s="1"/>
  <c r="E578" i="2"/>
  <c r="F417" i="2"/>
  <c r="E417" i="2" s="1"/>
  <c r="E418" i="2"/>
  <c r="F985" i="2"/>
  <c r="E985" i="2" s="1"/>
  <c r="E986" i="2"/>
  <c r="F553" i="2"/>
  <c r="E553" i="2" s="1"/>
  <c r="E554" i="2"/>
  <c r="F381" i="2"/>
  <c r="E381" i="2" s="1"/>
  <c r="E382" i="2"/>
  <c r="F230" i="2"/>
  <c r="E230" i="2" s="1"/>
  <c r="E231" i="2"/>
  <c r="F1013" i="2"/>
  <c r="E1013" i="2" s="1"/>
  <c r="E1014" i="2"/>
  <c r="E886" i="2"/>
  <c r="E890" i="2"/>
  <c r="F222" i="2"/>
  <c r="E222" i="2" s="1"/>
  <c r="E223" i="2"/>
  <c r="F1036" i="2"/>
  <c r="E1036" i="2" s="1"/>
  <c r="E1037" i="2"/>
  <c r="F841" i="2"/>
  <c r="E841" i="2" s="1"/>
  <c r="E842" i="2"/>
  <c r="F678" i="2"/>
  <c r="E679" i="2"/>
  <c r="F421" i="2"/>
  <c r="E421" i="2" s="1"/>
  <c r="E422" i="2"/>
  <c r="F1041" i="2"/>
  <c r="E1042" i="2"/>
  <c r="F777" i="2"/>
  <c r="E778" i="2"/>
  <c r="F682" i="2"/>
  <c r="E682" i="2" s="1"/>
  <c r="E683" i="2"/>
  <c r="F569" i="2"/>
  <c r="E569" i="2" s="1"/>
  <c r="E570" i="2"/>
  <c r="F464" i="2"/>
  <c r="E464" i="2" s="1"/>
  <c r="E465" i="2"/>
  <c r="F1076" i="2"/>
  <c r="E1077" i="2"/>
  <c r="F977" i="2"/>
  <c r="E977" i="2" s="1"/>
  <c r="E978" i="2"/>
  <c r="F781" i="2"/>
  <c r="E781" i="2" s="1"/>
  <c r="E782" i="2"/>
  <c r="F573" i="2"/>
  <c r="E573" i="2" s="1"/>
  <c r="E574" i="2"/>
  <c r="E197" i="2"/>
  <c r="E198" i="2"/>
  <c r="F700" i="2"/>
  <c r="E701" i="2"/>
  <c r="F133" i="2"/>
  <c r="E134" i="2"/>
  <c r="F186" i="2"/>
  <c r="E187" i="2"/>
  <c r="E268" i="2"/>
  <c r="E305" i="2"/>
  <c r="F753" i="2"/>
  <c r="E754" i="2"/>
  <c r="E855" i="2"/>
  <c r="E856" i="2"/>
  <c r="F24" i="2"/>
  <c r="E24" i="2" s="1"/>
  <c r="E25" i="2"/>
  <c r="F27" i="2"/>
  <c r="E27" i="2" s="1"/>
  <c r="E28" i="2"/>
  <c r="F12" i="2"/>
  <c r="E12" i="2" s="1"/>
  <c r="E13" i="2"/>
  <c r="F248" i="2"/>
  <c r="E248" i="2" s="1"/>
  <c r="F431" i="2"/>
  <c r="F121" i="2"/>
  <c r="F176" i="2"/>
  <c r="F617" i="2"/>
  <c r="F534" i="2"/>
  <c r="F494" i="2"/>
  <c r="F478" i="2"/>
  <c r="E478" i="2" s="1"/>
  <c r="F443" i="2"/>
  <c r="F935" i="2"/>
  <c r="E935" i="2" s="1"/>
  <c r="F677" i="2" l="1"/>
  <c r="E700" i="2"/>
  <c r="F699" i="2"/>
  <c r="E699" i="2" s="1"/>
  <c r="E777" i="2"/>
  <c r="F776" i="2"/>
  <c r="E776" i="2" s="1"/>
  <c r="F663" i="2"/>
  <c r="E663" i="2" s="1"/>
  <c r="F533" i="2"/>
  <c r="E533" i="2" s="1"/>
  <c r="F389" i="2"/>
  <c r="E389" i="2" s="1"/>
  <c r="E470" i="2"/>
  <c r="F193" i="2"/>
  <c r="E193" i="2" s="1"/>
  <c r="F854" i="2"/>
  <c r="E854" i="2" s="1"/>
  <c r="F493" i="2"/>
  <c r="E493" i="2" s="1"/>
  <c r="E494" i="2"/>
  <c r="F175" i="2"/>
  <c r="E176" i="2"/>
  <c r="F30" i="2"/>
  <c r="E30" i="2" s="1"/>
  <c r="E31" i="2"/>
  <c r="F631" i="2"/>
  <c r="E632" i="2"/>
  <c r="F834" i="2"/>
  <c r="E834" i="2" s="1"/>
  <c r="E835" i="2"/>
  <c r="E460" i="2"/>
  <c r="F459" i="2"/>
  <c r="E459" i="2" s="1"/>
  <c r="F163" i="2"/>
  <c r="E163" i="2" s="1"/>
  <c r="E164" i="2"/>
  <c r="F744" i="2"/>
  <c r="E744" i="2" s="1"/>
  <c r="E753" i="2"/>
  <c r="F132" i="2"/>
  <c r="E133" i="2"/>
  <c r="F1075" i="2"/>
  <c r="E1075" i="2" s="1"/>
  <c r="E1076" i="2"/>
  <c r="F150" i="2"/>
  <c r="E151" i="2"/>
  <c r="F154" i="2"/>
  <c r="E154" i="2" s="1"/>
  <c r="E155" i="2"/>
  <c r="F237" i="2"/>
  <c r="E237" i="2" s="1"/>
  <c r="E238" i="2"/>
  <c r="E204" i="2"/>
  <c r="F203" i="2"/>
  <c r="E846" i="2"/>
  <c r="F845" i="2"/>
  <c r="E845" i="2" s="1"/>
  <c r="F720" i="2"/>
  <c r="E729" i="2"/>
  <c r="F442" i="2"/>
  <c r="E442" i="2" s="1"/>
  <c r="E443" i="2"/>
  <c r="F182" i="2"/>
  <c r="E182" i="2" s="1"/>
  <c r="E186" i="2"/>
  <c r="E1041" i="2"/>
  <c r="F1040" i="2"/>
  <c r="E1040" i="2" s="1"/>
  <c r="F636" i="2"/>
  <c r="E636" i="2" s="1"/>
  <c r="E644" i="2"/>
  <c r="F189" i="2"/>
  <c r="E189" i="2" s="1"/>
  <c r="E190" i="2"/>
  <c r="F158" i="2"/>
  <c r="E158" i="2" s="1"/>
  <c r="E159" i="2"/>
  <c r="F430" i="2"/>
  <c r="E430" i="2" s="1"/>
  <c r="E431" i="2"/>
  <c r="F739" i="2"/>
  <c r="E739" i="2" s="1"/>
  <c r="E740" i="2"/>
  <c r="F1017" i="2"/>
  <c r="E1017" i="2" s="1"/>
  <c r="E1018" i="2"/>
  <c r="F126" i="2"/>
  <c r="E126" i="2" s="1"/>
  <c r="E127" i="2"/>
  <c r="F616" i="2"/>
  <c r="E616" i="2" s="1"/>
  <c r="E617" i="2"/>
  <c r="E534" i="2"/>
  <c r="F120" i="2"/>
  <c r="E121" i="2"/>
  <c r="E678" i="2"/>
  <c r="E677" i="2"/>
  <c r="F763" i="2"/>
  <c r="E763" i="2" s="1"/>
  <c r="E764" i="2"/>
  <c r="F468" i="2"/>
  <c r="E468" i="2" s="1"/>
  <c r="E469" i="2"/>
  <c r="F246" i="2"/>
  <c r="E246" i="2" s="1"/>
  <c r="F23" i="2"/>
  <c r="F11" i="2"/>
  <c r="F934" i="2"/>
  <c r="F775" i="2" l="1"/>
  <c r="E775" i="2" s="1"/>
  <c r="F698" i="2"/>
  <c r="E698" i="2" s="1"/>
  <c r="F181" i="2"/>
  <c r="E181" i="2" s="1"/>
  <c r="F429" i="2"/>
  <c r="E429" i="2" s="1"/>
  <c r="E150" i="2"/>
  <c r="F149" i="2"/>
  <c r="E149" i="2" s="1"/>
  <c r="F202" i="2"/>
  <c r="E202" i="2" s="1"/>
  <c r="E203" i="2"/>
  <c r="F38" i="2"/>
  <c r="E38" i="2" s="1"/>
  <c r="E120" i="2"/>
  <c r="F131" i="2"/>
  <c r="E131" i="2" s="1"/>
  <c r="E132" i="2"/>
  <c r="E631" i="2"/>
  <c r="F630" i="2"/>
  <c r="E630" i="2" s="1"/>
  <c r="E720" i="2"/>
  <c r="F719" i="2"/>
  <c r="E719" i="2" s="1"/>
  <c r="F168" i="2"/>
  <c r="E175" i="2"/>
  <c r="F477" i="2"/>
  <c r="E477" i="2" s="1"/>
  <c r="F928" i="2"/>
  <c r="E934" i="2"/>
  <c r="F22" i="2"/>
  <c r="E22" i="2" s="1"/>
  <c r="E23" i="2"/>
  <c r="F10" i="2"/>
  <c r="E11" i="2"/>
  <c r="E928" i="2" l="1"/>
  <c r="F162" i="2"/>
  <c r="E162" i="2" s="1"/>
  <c r="E168" i="2"/>
  <c r="E10" i="2"/>
  <c r="F9" i="2"/>
  <c r="F1080" i="2" l="1"/>
  <c r="E1080" i="2" s="1"/>
  <c r="E9" i="2"/>
</calcChain>
</file>

<file path=xl/sharedStrings.xml><?xml version="1.0" encoding="utf-8"?>
<sst xmlns="http://schemas.openxmlformats.org/spreadsheetml/2006/main" count="3120" uniqueCount="949">
  <si>
    <t>000</t>
  </si>
  <si>
    <t>200</t>
  </si>
  <si>
    <t>240</t>
  </si>
  <si>
    <t>500</t>
  </si>
  <si>
    <t>540</t>
  </si>
  <si>
    <t>300</t>
  </si>
  <si>
    <t>320</t>
  </si>
  <si>
    <t>0300203010</t>
  </si>
  <si>
    <t>310</t>
  </si>
  <si>
    <t>800</t>
  </si>
  <si>
    <t>850</t>
  </si>
  <si>
    <t>360</t>
  </si>
  <si>
    <t>100</t>
  </si>
  <si>
    <t>120</t>
  </si>
  <si>
    <t>110</t>
  </si>
  <si>
    <t xml:space="preserve">        </t>
  </si>
  <si>
    <t>1101000000</t>
  </si>
  <si>
    <t>350</t>
  </si>
  <si>
    <t>600</t>
  </si>
  <si>
    <t>620</t>
  </si>
  <si>
    <t>810</t>
  </si>
  <si>
    <t>630</t>
  </si>
  <si>
    <t>830</t>
  </si>
  <si>
    <t>610</t>
  </si>
  <si>
    <t>5100000000</t>
  </si>
  <si>
    <t xml:space="preserve">        Ведомственная целевая программа "Совершенствование системы управления органами местного самоуправления МР "Город Людиново и Людиновский район"</t>
  </si>
  <si>
    <t>510</t>
  </si>
  <si>
    <t>870</t>
  </si>
  <si>
    <t>ВСЕГО РАСХОДОВ:</t>
  </si>
  <si>
    <t>Целевая статья</t>
  </si>
  <si>
    <t>Группы и подгруппы видов расходов</t>
  </si>
  <si>
    <t>+ , -</t>
  </si>
  <si>
    <t>Муниципальная программа "Строительство, реконструкция и капитальный ремонт объектов инженерной инфраструктуры на территории Людиновского района"</t>
  </si>
  <si>
    <t xml:space="preserve"> Подпрограмма "Чистая вода в Людиновском районе"</t>
  </si>
  <si>
    <t>Основное мероприятие "Восстановление и развитие эксплуатационно-технического состояния объектов водопроводно-канализационного хозяйства Людиновского района"</t>
  </si>
  <si>
    <t xml:space="preserve"> Закупка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</si>
  <si>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</si>
  <si>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</si>
  <si>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Проведение мероприятий по нормативному содержанию независимых источников водоснабжения в поселениях</t>
  </si>
  <si>
    <t>Межбюджетные трансферты</t>
  </si>
  <si>
    <t>Иные межбюджетные трансферты</t>
  </si>
  <si>
    <t>Подпрограмма "Расширение сети газопроводов и строительство объектов газификации, объектов коммунальной инфраструктуры на территории Людиновского района"</t>
  </si>
  <si>
    <t>Основное мероприятие "Развитие инфраструктуры для обеспечения природным газом потребителей Людиновского района"</t>
  </si>
  <si>
    <t>Разработка проектной документации на уличные газопроводы и котельные, оплата услуг по сбору исходных данных и подключению (технологическому присоединению) объектов капитального строительства к сетям газораспределения</t>
  </si>
  <si>
    <t>Ремонт и обслуживание газопроводов на территории Людиновского района</t>
  </si>
  <si>
    <t>Основное мероприятие "Развитие объектов коммунальной инфраструктуры для обеспечения инженерными коммуникациями и подъездными путями земельных участков многодетных семей"</t>
  </si>
  <si>
    <t>Развитие объектов коммунальной инфраструктуры для обеспечения инженерными коммуникациями и подъездными путями земельных участков многодетных семей</t>
  </si>
  <si>
    <t>Муниципальная программа "Социальная поддержка граждан в Людиновском районе"</t>
  </si>
  <si>
    <t>Основное мероприятие "Предоставление мер социальной поддержки гражданам, находящимся в трудной жизненной ситуации"</t>
  </si>
  <si>
    <t>Оказание материальной помощи в связи с трудной жизненной ситуацией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</si>
  <si>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</si>
  <si>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</si>
  <si>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</si>
  <si>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Оказание социальной помощи отдельным категориям граждан, находящимся в трудной жизненной ситуации</t>
  </si>
  <si>
    <t>Публичные нормативные социальные выплаты гражданам</t>
  </si>
  <si>
    <t>Оказание государственной социальной помощи на основании социального контракта отдельным категориям граждан</t>
  </si>
  <si>
    <t>Основное мероприятие "Реализация мероприятий в целях реабилитации и социальной интеграции ветеранов и инвалидов"</t>
  </si>
  <si>
    <t>Социальная поддержка общественным объединениям ветеранов и инвалидов за счет местного бюджета (общество инвалидов)</t>
  </si>
  <si>
    <t>Иные бюджетные ассигнования</t>
  </si>
  <si>
    <t>Уплата налогов, сборов и иных платежей</t>
  </si>
  <si>
    <t>Социальная поддержка общественным объединениям ветеранов и инвалидов за счет местного бюджета (общество инвалидов по зрению)</t>
  </si>
  <si>
    <t>Социальная поддержка общественным объединениям ветеранов и инвалидов за счет местного бюджета (общество инвалидов по слуху)</t>
  </si>
  <si>
    <t xml:space="preserve"> Социальная поддержка общественным объединениям ветеранов и инвалидов за счет местного бюджета (районная организация ветеранов)</t>
  </si>
  <si>
    <t>Социальная поддержка общественным объединениям ветеранов и инвалидов за счет местного бюджета (общество БМУ)</t>
  </si>
  <si>
    <t>Социальная поддержка общественным объединениям ветеранов и инвалидов за счет средств местного бюджета (красный крест)</t>
  </si>
  <si>
    <t>Основное мероприятие "Предоставление мер социальной поддержки гражданам в виде пособий, компенсаций, субсидий, выплат и доплат к пенсии"</t>
  </si>
  <si>
    <t xml:space="preserve"> Иные закупки товаров, работ и услуг для обеспечения государственных (муниципальных) нужд</t>
  </si>
  <si>
    <t xml:space="preserve"> Социальное обеспечение и иные выплаты населению</t>
  </si>
  <si>
    <t xml:space="preserve"> Публичные нормативные социальные выплаты гражданам</t>
  </si>
  <si>
    <t>Иные выплаты населению</t>
  </si>
  <si>
    <t>02 0 00 00000</t>
  </si>
  <si>
    <t>02 1 00 00000</t>
  </si>
  <si>
    <t>02 1 02 00000</t>
  </si>
  <si>
    <t>02 1 02 01000</t>
  </si>
  <si>
    <t>Предоставление гражданам субсидии на оплату жилого помещения и коммунальных услуг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</si>
  <si>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</si>
  <si>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</si>
  <si>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 xml:space="preserve"> Компенсация отдельным категориям граждан оплаты взноса на капитальный ремонт общего имущества в многоквартирном доме</t>
  </si>
  <si>
    <t>Основное мероприятие "Функционирование органов местного самоуправления в части выполнения передаваемых полномочий субъектов РФ"</t>
  </si>
  <si>
    <t>Организация исполнения переданных государственных полномочий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</si>
  <si>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</si>
  <si>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</si>
  <si>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</si>
  <si>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</si>
  <si>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Муниципальная программа "Доступная среда в Людиновском районе"</t>
  </si>
  <si>
    <t>Муниципальная программа "Обеспечение доступным и комфортным жильем населения Людиновского района"</t>
  </si>
  <si>
    <t xml:space="preserve"> Подпрограмма "Проведение капитального ремонта общего имущества в МКД, текущего ремонта жилых помещений, находящихся в муниципальной собственности"</t>
  </si>
  <si>
    <t>Основное мероприятие "Взносы в Фонд капитального ремонта МКД Калужской области"</t>
  </si>
  <si>
    <t>Взносы в Фонд капитального ремонта МКД Калужской области за муниципальный жилищный фонд</t>
  </si>
  <si>
    <t>Муниципальная программа "Поддержка развития российского казачества на территории муниципального района "Город Людиново и Людиновский район"</t>
  </si>
  <si>
    <t>Основное мероприятие "Сохранение духовно-нравственного наследия казачества"</t>
  </si>
  <si>
    <t>Организация и проведение фестивалей казачьей культуры, проведение тематических мероприятий в честь православных и казачьих праздников, участие в краевых культурных мероприятиях</t>
  </si>
  <si>
    <t>Основное мероприятие "Патриотическое воспитание молодежи в казачьих обществах"</t>
  </si>
  <si>
    <t>Подготовка и проведение учебно-полевых сборов, семинаров, смотров, иных мероприятий, направленных на совершенствование патриотического воспитания молодежи</t>
  </si>
  <si>
    <t>Основное мероприятие "Участие казачьих обществ в мероприятиях по охране общественного порядка, ликвидации последствий стихийных бедствий и оказанию помощи пострадавшим, природоохранных мероприятиях"</t>
  </si>
  <si>
    <t>Материальное и техническое обеспечение деятельности специализированных казачьих кадетских классов</t>
  </si>
  <si>
    <t>Муниципальная программа "Развитие рынка труда в Людиновском районе"</t>
  </si>
  <si>
    <t>Подпрограмма "Организация общественных работ для безработных граждан в МР "Город Людиново и Людиновский район"</t>
  </si>
  <si>
    <t>Основное мероприятие "Работы по санитарному содержанию и благоустройству территории города и района, объектов социально-культурного назначения"</t>
  </si>
  <si>
    <t>Непрограммные расходы федеральных органов исполнительной власти</t>
  </si>
  <si>
    <t>Непрограммные расходы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</si>
  <si>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</si>
  <si>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Иные бюджетные ассигнования</t>
  </si>
  <si>
    <t>Основное мероприятие "Повышение заинтересованности работников органов местного самоуправления в повышении качества предоставляемых муниципальных услуг"</t>
  </si>
  <si>
    <t>Повышение заинтересованности работников органов местного самоуправления в повышении качества предоставляемых муниципальных услуг</t>
  </si>
  <si>
    <t>Основное мероприятие "Стимулирование кадрового потенциала муниципальных образований Людиновского района"</t>
  </si>
  <si>
    <t>Стимулирование кадрового потенциала муниципальных образований Людиновского района</t>
  </si>
  <si>
    <t>Основное мероприятие "Социальные выплаты к пенсиям лицам, замещавшим должности муниципальной службы"</t>
  </si>
  <si>
    <t>Социальные выплаты к пенсиям лицам, замещавшим должности муниципальной службы</t>
  </si>
  <si>
    <t>Основное мероприятие "Материальная помощь сотрудникам органов местного самоуправления"</t>
  </si>
  <si>
    <t>Материальная помощь сотрудникам органов местного самоуправления</t>
  </si>
  <si>
    <t>Основное мероприятие "Медицинские услуги в рамках добровольного медицинского страхования"</t>
  </si>
  <si>
    <t>Медицинские услуги в рамках добровольного медицинского страхования</t>
  </si>
  <si>
    <t xml:space="preserve"> Основное мероприятие "Повышение правовой культуры избирателей, в том числе молодых и будущих избирателей"</t>
  </si>
  <si>
    <t>Повышение правовой культуры избирателей, в том числе молодых и будущих избирателей</t>
  </si>
  <si>
    <t>Основное мероприятие "Оказание содействия избирательным комиссиям в подготовке референдумов, проведение выборов всех уровней, общероссийского голосования"</t>
  </si>
  <si>
    <t>Оказание содействия избирательным комиссиям в подготовке референдумов, проведение выборов всех уровней, общероссийского голосования.</t>
  </si>
  <si>
    <t xml:space="preserve"> Основное мероприятие "Подведение итогов референдумов и выборов всех уровней. Проведение конкурса среди участников участковых избирательных комиссий"</t>
  </si>
  <si>
    <t xml:space="preserve"> Подведение итогов референдумов и выборов всех уровней. Проведение конкурса среди участников участковых избирательных комиссий.</t>
  </si>
  <si>
    <t>Основное мероприятие "Проведение выборов, референдумов, общероссийского голосования"</t>
  </si>
  <si>
    <t>Проведение выборов, референдумов, общероссийского голосования</t>
  </si>
  <si>
    <t xml:space="preserve"> Осуществление переданных полномочий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</si>
  <si>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</si>
  <si>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Работы по санитарному содержанию и благоустройству территории города и района, объектов социально-культурного назначения</t>
  </si>
  <si>
    <t xml:space="preserve"> Уплата налогов, сборов и иных платежей</t>
  </si>
  <si>
    <t>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</si>
  <si>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Основное мероприятие "Организация досуга в летних пришкольных лагерях"</t>
  </si>
  <si>
    <t>Организация досуга в летних пришкольных лагерях</t>
  </si>
  <si>
    <t>Расходы на выплаты персоналу казенных учреждений</t>
  </si>
  <si>
    <t>Основное мероприятие "Создание временных рабочих мест"</t>
  </si>
  <si>
    <t>Организация занятости несовершеннолетних на работах по благоустройству территории города, памятников, зон отдыха</t>
  </si>
  <si>
    <t>Муниципальная программа "Профилактика правонарушений в Людиновском районе"</t>
  </si>
  <si>
    <t>Основное мероприятие "Профилактика правонарушений в масштабах муниципального образования муниципальный район "Город Людиново и Людиновский район"</t>
  </si>
  <si>
    <t>Приобретение и содержание средств проводной связи и беспроводной радиосвязи, оперативно-технических средств</t>
  </si>
  <si>
    <t>Приобретение и содержание средств оргтехники и средств информатизации, расходных материалов и полиграфической продукции</t>
  </si>
  <si>
    <t>Основное мероприятие "Профилактика правонарушений несовершеннолетних и молодежи"</t>
  </si>
  <si>
    <t>Совершенствование деятельности Территориальной комиссии по делам несовершеннолетних и защите их прав</t>
  </si>
  <si>
    <t xml:space="preserve"> Основное мероприятие "Профилактика правонарушений в общественных местах и на улицах"</t>
  </si>
  <si>
    <t>Приобретение основных средств и установка систем видеонаблюдения в местах массового скопления людей</t>
  </si>
  <si>
    <t>Организация работы народной дружины "Ночной дозор"</t>
  </si>
  <si>
    <t>Муниципальная программа "Обеспечение безопасности жизнедеятельности населения  муниципального района "Город Людиново и Людиновский район"</t>
  </si>
  <si>
    <t>Подпрограмма  "Обеспечение безопасности жизнедеятельности населения  муниципального района "Город Людиново и Людиновский район"</t>
  </si>
  <si>
    <t>Основное мероприятие "Антитеррористические мероприятия"</t>
  </si>
  <si>
    <t>Основное мероприятие "Защита государственной тайны"</t>
  </si>
  <si>
    <t>Основное мероприятие "Мобилизационная подготовка"</t>
  </si>
  <si>
    <t>Подпрограмма "Организация деятельности МКУ "Единая дежурная диспетчерская служба"</t>
  </si>
  <si>
    <t>Основное мероприятие "Обеспечение деятельности МКУ "ЕДДС"</t>
  </si>
  <si>
    <t>Организация деятельности МКУ "Единая дежурная диспетчерская служба</t>
  </si>
  <si>
    <t>Муниципальная программа "Развитие культуры Людиновского района"</t>
  </si>
  <si>
    <t>Основное мероприятие "Развитие образования в сфере культуры"</t>
  </si>
  <si>
    <t>Содержание казенных учреждений культуры в сфере образования</t>
  </si>
  <si>
    <t>Содержание казенных учреждений культуры в сфере образования  (прочее содержание)</t>
  </si>
  <si>
    <t>Развитие муниципальных учреждений дополнительного образования в сфере культуры</t>
  </si>
  <si>
    <t>Основное мероприятие "Поддержка и развитие традиционной народной культуры"</t>
  </si>
  <si>
    <t>Поддержка и развитие традиционной народной культуры</t>
  </si>
  <si>
    <t>Основное мероприятие "Укрепление и развитие материально-технической базы учреждений культуры (клубные учреждения)"</t>
  </si>
  <si>
    <t>Содержание казенных учреждений в сфере культуры</t>
  </si>
  <si>
    <t>Содержание казенных учреждений в сфере культуры (прочее содержание)</t>
  </si>
  <si>
    <t>Административно-управленческий аппарат ЦКР</t>
  </si>
  <si>
    <t>Содержание передвижного центра культуры</t>
  </si>
  <si>
    <t>Содержание передвижного центра культуры (прочее содержание)</t>
  </si>
  <si>
    <t>Основное мероприятие "Развитие общедоступных библиотек"</t>
  </si>
  <si>
    <t xml:space="preserve"> Содержание казенных учреждений в сфере библиотечного обслуживания</t>
  </si>
  <si>
    <t xml:space="preserve"> Содержание казенных учреждений в сфере библиотечного обслуживания (прочее содержание)</t>
  </si>
  <si>
    <t xml:space="preserve"> Расходы на выплаты персоналу казенных учреждений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</si>
  <si>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</si>
  <si>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Основное мероприятие "Обеспечение сохранения, использования и популяризации объектов наследия и военно-мемориальных объектов"</t>
  </si>
  <si>
    <t>Обеспечение сохранения, использования и популяризации объектов наследия и военно-мемориальных объектов</t>
  </si>
  <si>
    <t>Реализация федеральной целевой программы "Увековечение памяти погибших при защите Отечества на 2019 - 2024 годы"</t>
  </si>
  <si>
    <t>Основное мероприятие "Проведение мероприятий в сфере культуры, искусства, кинематографии"</t>
  </si>
  <si>
    <t>Проведение мероприятий в сфере культуры</t>
  </si>
  <si>
    <t>Основное мероприятие "Содержание прочих учреждений культуры"</t>
  </si>
  <si>
    <t xml:space="preserve"> Иные межбюджетные трансферты</t>
  </si>
  <si>
    <t>Подключение социальных объектов на селе к объектам инфраструктуры и благоустройство территорий ФАПов</t>
  </si>
  <si>
    <t>Покупка техники для выполнения муниципальным районом возложенных на него полномочий</t>
  </si>
  <si>
    <t>Основное мероприятие "Функционирование законодательных (представительных) органов государственной власти и представительных органов муниципальных образований "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</si>
  <si>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</si>
  <si>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Основное мероприятие "Функционирование исполнительно- распорядительных органов местного самоуправления (администрация МР)"</t>
  </si>
  <si>
    <t xml:space="preserve"> Центральный аппарат (администрация МР)</t>
  </si>
  <si>
    <t>Центральный аппарат (муниципальные служащие)</t>
  </si>
  <si>
    <t xml:space="preserve"> Центральный аппарат (прочие работники)</t>
  </si>
  <si>
    <t>Основное мероприятие "Функционирование исполнительных органов местного самоуправления-местных администраций (отдел финансов)"</t>
  </si>
  <si>
    <t>Центральный аппарат (отдел финансов)</t>
  </si>
  <si>
    <t>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</si>
  <si>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Дотации</t>
  </si>
  <si>
    <t>Основное мероприятие "Функционирование исполнительных органов местного самоуправления-местных администраций (отдел образования)"</t>
  </si>
  <si>
    <t>Центральный аппарат (отдел образования)</t>
  </si>
  <si>
    <t>Основное мероприятие "Функционирование исполнительных органов местного самоуправления-местных администраций (отдел культуры)"</t>
  </si>
  <si>
    <t>Центральный аппарат (отдел культуры)</t>
  </si>
  <si>
    <t>Основное мероприятие "Функционирование контрольно-счетной палаты представительных органов муниципальных образований"</t>
  </si>
  <si>
    <t>Центральный аппарат</t>
  </si>
  <si>
    <t>Основное мероприятие "Реализация государственных функций, связанных с общегосударственными вопросами (представительские расходы)"</t>
  </si>
  <si>
    <t>Реализация государственных функций, связанных с общегосударственными вопросами (представительские расходы)</t>
  </si>
  <si>
    <t>Основное мероприятие "Реализация государственных функций, связанных с общегосударственными вопросами (членские взносы в совет муниципальных образований)"</t>
  </si>
  <si>
    <t>Реализация государственных функций, связанных с общегосударственными вопросами (членские взносы в совет муниципальных образований)</t>
  </si>
  <si>
    <t>Основное мероприятие "Реализация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ВОВ)"</t>
  </si>
  <si>
    <t xml:space="preserve"> 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</t>
  </si>
  <si>
    <t>Основное мероприятие "Реализация государственных функций, связанных с общегосударственными вопросами (расходы на инвестиционный паспорт)"</t>
  </si>
  <si>
    <t>Реализация государственных функций, связанных с общегосударственными вопросами (расходы на инвестиционный паспорт)</t>
  </si>
  <si>
    <t>Основное мероприятие "Реализация государственных функций, связанных с общегосударственными вопросами (расходы по содержанию муниципального имущества)"</t>
  </si>
  <si>
    <t>Реализация государственных функций, связанных с общегосударственными вопросами (расходы по содержанию муниципального имущества)</t>
  </si>
  <si>
    <t>Основное мероприятие "Резервные фонды местных администраций"</t>
  </si>
  <si>
    <t>Резервные фонды местных администраций</t>
  </si>
  <si>
    <t>Резервные средства</t>
  </si>
  <si>
    <t>Основное мероприятие "Расходы, связанные с вручением почетного знака"</t>
  </si>
  <si>
    <t>Расходы, связанные с вручением почетного знака "За личный вклад в развитие города Людиново и Людиновского района", присвоением звания "Почетный гражданин города Людиново"</t>
  </si>
  <si>
    <t>Основное мероприятие "Функционирование исполнительно распорядительных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</si>
  <si>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</si>
  <si>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Функционирование исполнительно распорядительных органов местного самоуправления (глава администрации МР)</t>
  </si>
  <si>
    <t>Основное мероприятие "Реализация проектов развития общественной инфраструктуры муниципальных образований, основанных на местных инициативах"</t>
  </si>
  <si>
    <t>Реализация проектов развития общественной инфраструктуры муниципальных образований Людиновского района, основанных на местных инициативах</t>
  </si>
  <si>
    <t xml:space="preserve"> Организация мероприятий при осуществлении деятельности по обращению с животными без владельцев</t>
  </si>
  <si>
    <t>Основное мероприятие "Разработка документации по планировке территории поселений"</t>
  </si>
  <si>
    <t>Разработка документации по планировке территории поселений</t>
  </si>
  <si>
    <t>Основное мероприятие "Проектно-изыскательные работы"</t>
  </si>
  <si>
    <t>Проектно-изыскательные работы</t>
  </si>
  <si>
    <t>Повышение уровня привлекательности профессиональной деятельности в сфере архитектуры и градостроительства</t>
  </si>
  <si>
    <t>Содержание прочих учреждений культуры (отдел бухгалтерского учета)</t>
  </si>
  <si>
    <t>Основное мероприятие "Организация и проведение ремонтных работ в учреждениях культуры"</t>
  </si>
  <si>
    <t>Организация и проведение ремонтных работ в учреждениях культуры</t>
  </si>
  <si>
    <t>Основное мероприятие "Повышение уровня комплексной безопасности в учреждениях культуры и дополнительного образования"</t>
  </si>
  <si>
    <t>Повышение уровня комплексной безопасности в учреждениях культуры и дополнительного образования</t>
  </si>
  <si>
    <t>Основное мероприятие "Формирование, содержание архивных фондов и оказание информационных услуг"</t>
  </si>
  <si>
    <t>Региональный проект "Культурная среда"</t>
  </si>
  <si>
    <t xml:space="preserve"> Региональный проект "Цифровая культура"</t>
  </si>
  <si>
    <t>Государственная поддержка отрасли культуры (Государственная поддержка лучших работников сельских учреждений культуры)</t>
  </si>
  <si>
    <t>Премии и гранты</t>
  </si>
  <si>
    <t>Муниципальная программа "Охрана окружающей среды в Людиновском районе"</t>
  </si>
  <si>
    <t>Основное мероприятие "Поддержание сводного тома ПДВ"</t>
  </si>
  <si>
    <t>Поддержание сводного тома ПДВ</t>
  </si>
  <si>
    <t>Основное мероприятие "Ликвидация несанкционированных свалок бытовых отходов на территории муниципального района, внедрение системы раздельного сбора мусора"</t>
  </si>
  <si>
    <t>Ликвидация несанкционированных свалок бытовых отходов на территории муниципального района, внедрение системы раздельного сбора мусора</t>
  </si>
  <si>
    <t>Основное мероприятие "Установка, содержание и обслуживание контейнерных площадок в сельских населенных пунктах, приобретение контейнеров"</t>
  </si>
  <si>
    <t>Установка, содержание и обслуживание контейнерных площадок в сельских населенных пунктах, приобретение контейнеров</t>
  </si>
  <si>
    <t xml:space="preserve"> Основное мероприятие "Содержание полигона ТБО"</t>
  </si>
  <si>
    <t xml:space="preserve"> Обеспечение безопасности полигона ТБО</t>
  </si>
  <si>
    <t xml:space="preserve"> Основное мероприятие "Реализация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водохранилища"</t>
  </si>
  <si>
    <t xml:space="preserve"> Реализация мероприятий по экологической реабилитации Людиновского водохранилища</t>
  </si>
  <si>
    <t xml:space="preserve"> 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</t>
  </si>
  <si>
    <t xml:space="preserve"> Основное мероприятие "Учет численности животных, проведение мероприятий по организации конкурсов-смотров животных"</t>
  </si>
  <si>
    <t xml:space="preserve"> Учет численности животных, проведение мероприятий по организации конкурсов-смотров животных</t>
  </si>
  <si>
    <t>Основное мероприятие "Мониторинг состояния окружающей среды Людиновского района"</t>
  </si>
  <si>
    <t xml:space="preserve"> Мониторинг состояния окружающей среды Людиновского района</t>
  </si>
  <si>
    <t xml:space="preserve"> Основное мероприятие "Борьба с борщевиком Сосновского в границах Людиновского района"</t>
  </si>
  <si>
    <t>Борьба с борщевиком Сосновского в границах Людиновского района</t>
  </si>
  <si>
    <t xml:space="preserve"> 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</si>
  <si>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</si>
  <si>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 xml:space="preserve"> Муниципальная программа "Развитие физической культуры и спорта в Людиновском районе"</t>
  </si>
  <si>
    <t xml:space="preserve"> Подпрограмма "Развитие физической культуры, массового спорта и спорта высших достижений"</t>
  </si>
  <si>
    <t xml:space="preserve"> Основное мероприятие "Организация и проведение официальных физкультурных и спортивных мероприятий, иных мероприятий в области физической культуры и спорта"</t>
  </si>
  <si>
    <t xml:space="preserve"> Физкультурно-массовая работа с населением Людиновского района</t>
  </si>
  <si>
    <t xml:space="preserve"> Физкультурно-массовая работа с сельским населением Людиновского района</t>
  </si>
  <si>
    <t>Подпрограмма "Повышение эффективности управления развитием отрасли физической культуры и спорта"</t>
  </si>
  <si>
    <t>Основное мероприятие "Мероприятие по развитию учреждений в области физической культуры и спорта, в отношении которых администрация осуществляет функции и полномочия учредителя"</t>
  </si>
  <si>
    <t>Содержание учреждений в сфере физической культуры</t>
  </si>
  <si>
    <t>Содержание учреждений в сфере физической культуры(прочее содержание)</t>
  </si>
  <si>
    <t>Подпрограмма "Развитие материально-технической базы для занятий населения физической культурой и спортом"</t>
  </si>
  <si>
    <t>Основное мероприятие "Обеспечение безопасности и антитеррористической защищенности объектов спорта"</t>
  </si>
  <si>
    <t>Обеспечение безопасности и антитеррористической защищенности объектов спорта</t>
  </si>
  <si>
    <t xml:space="preserve"> Муниципальная программа "Экономическое развитие Людиновского района"</t>
  </si>
  <si>
    <t>Подпрограмма "Повышение транспортной доступности, улучшение качества пассажирских перевозок"</t>
  </si>
  <si>
    <t>Основное мероприятие "Направление средств бюджета на оплату работ, связанных с осуществлением регулярных перевозок по регулируемым тарифам в границах МР"</t>
  </si>
  <si>
    <t>Оплата работ, связанных с осуществлением регулярных перевозок в рамках обеспечения доставки людей в ОЭЗ "Калуга" и СП "Село Заречный"</t>
  </si>
  <si>
    <t>Оплата работ, связанных с осуществлением регулярных перевозок по регулируемым тарифам пригородных маршрутов</t>
  </si>
  <si>
    <t xml:space="preserve"> Муниципальная программа "Развитие образования в Людиновском районе"</t>
  </si>
  <si>
    <t>Основное мероприятие "Развитие служб обеспечения деятельности в образовании"</t>
  </si>
  <si>
    <t xml:space="preserve"> Содержание отдела бухгалтерского учета</t>
  </si>
  <si>
    <t>Содержание информационно-методического отдела</t>
  </si>
  <si>
    <t>Подпрограмма "Развитие дошкольного образования"</t>
  </si>
  <si>
    <t>Основное мероприятие "Обеспечение деятельности (оказание услуг) муниципальных дошкольных образовательных организаций (детские сады)"</t>
  </si>
  <si>
    <t>Содержание казенных учреждений в сфере дошкольного образования</t>
  </si>
  <si>
    <t>Содержание казенных учреждений в сфере дошкольного образования (прочее содержание)</t>
  </si>
  <si>
    <t>Основное мероприятие "Финансовое обеспечение выплаты компенсации части родительской платы за присмотр и уход за ребенком"</t>
  </si>
  <si>
    <t>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</si>
  <si>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Основное мероприятие "Создание условий для осуществления присмотра и ухода за детьми в муниципальных дошкольных образовательных организациях"</t>
  </si>
  <si>
    <t>Создание условий для осуществления присмотра и ухода за детьми в муниципальных дошкольных образовательных организациях</t>
  </si>
  <si>
    <t>Основное мероприятие "Совершенствование образовательной среды дошкольных образовательных организаций для обеспечения качества дошкольного образования"</t>
  </si>
  <si>
    <t>Изменение организационно-финансовых механизмов развития системы дошкольного образования (питание)</t>
  </si>
  <si>
    <t>Основное мероприятие "Организация участия руководителей, педагогов и воспитанников дошкольных образовательных организаций в конкурсах различного уровня"</t>
  </si>
  <si>
    <t>Организация проведения конкурса профессионального мастерства педагогических работников "Воспитатель года" и участие победителя в региональном этапе конкурса</t>
  </si>
  <si>
    <t>Подпрограмма "Развитие общего образования"</t>
  </si>
  <si>
    <t>Основное мероприятие "Обеспечение деятельности (оказание услуг) муниципальных общеобразовательных организаций" (школы)</t>
  </si>
  <si>
    <t>Содержание казенных учреждений общего образования</t>
  </si>
  <si>
    <t>Содержание казенных учреждений общего образования (прочее образование)</t>
  </si>
  <si>
    <t>Основное мероприятие "Финансовое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образования"</t>
  </si>
  <si>
    <t xml:space="preserve"> 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</si>
  <si>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Основное мероприятие "Совершенствование образовательной среды общеобразовательных организаций для обеспечения качества школьного образования"</t>
  </si>
  <si>
    <t>Изменение организационно-финансовых механизмов развития системы школьного образования (питание)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</si>
  <si>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</si>
  <si>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Основное мероприятие "Поддержка одаренных детей и их наставников"</t>
  </si>
  <si>
    <t xml:space="preserve"> Поддержка одаренных детей и их наставников</t>
  </si>
  <si>
    <t>Основное мероприятие "Поддержка молодых специалистов-педагогических работников"</t>
  </si>
  <si>
    <t>Оплата найма за жилье молодым специалистам</t>
  </si>
  <si>
    <t>Основное мероприятие "Развитие системы воспитания и социализации обучающихся"</t>
  </si>
  <si>
    <t xml:space="preserve"> Развитие системы воспитания и социализации обучающихся</t>
  </si>
  <si>
    <t>Основное мероприятие "Создание условий получения качественного образования"</t>
  </si>
  <si>
    <t>Реализация школьных инициатив</t>
  </si>
  <si>
    <t xml:space="preserve"> Модернизация системы образования</t>
  </si>
  <si>
    <t>Повышение уровня комплексной безопасности в образовательных организациях</t>
  </si>
  <si>
    <t>Реализация мероприятий по модернизации школьных систем образования</t>
  </si>
  <si>
    <t>Подпрограмма "Развитие дополнительного образования детей"</t>
  </si>
  <si>
    <t>Основное мероприятие "Обеспечение деятельности (оказание услуг) муниципальных учреждений дополнительного образования"</t>
  </si>
  <si>
    <t xml:space="preserve"> Содержание образовательных учреждений дополнительного образования</t>
  </si>
  <si>
    <t xml:space="preserve"> Содержание образовательных учреждений дополнительного образования (прочее содержание)</t>
  </si>
  <si>
    <t xml:space="preserve"> Муниципальная программа "Повышение эффективности реализации молодежной политики, развитие волонтерского движения, системы оздоровления и отдыха детей в Людиновском районе"</t>
  </si>
  <si>
    <t xml:space="preserve"> Подпрограмма "Комплексные меры противодействия злоупотреблению наркотиками и их незаконному обороту в муниципальном районе "Город Людиново и Людиновский район"</t>
  </si>
  <si>
    <t xml:space="preserve"> Основное мероприятие "Комплексные меры противодействия злоупотреблению наркотиками и их незаконному обороту в муниципальном районе"</t>
  </si>
  <si>
    <t xml:space="preserve"> Комплексные меры противодействия злоупотреблению наркотиками и их незаконному обороту в муниципальном районе</t>
  </si>
  <si>
    <t>Подпрограмма "Молодежь Людиновского района"</t>
  </si>
  <si>
    <t>Основное мероприятие "Реализация мероприятий в сфере государственной молодежной политики"</t>
  </si>
  <si>
    <t>Реализация мероприятий в сфере государственной молодежной политики</t>
  </si>
  <si>
    <t>Основное мероприятие "Развитие добровольческой деятельности молодежи"</t>
  </si>
  <si>
    <t>Развитие добровольческой деятельности молодежи</t>
  </si>
  <si>
    <t>Основное мероприятие "Поддержка талантливой и одаренной молодежи"</t>
  </si>
  <si>
    <t>Поддержка талантливой и одаренной молодежи</t>
  </si>
  <si>
    <t>Основное мероприятие "Профилактика правонарушений, асоциального поведения молодежи"</t>
  </si>
  <si>
    <t>Профилактика правонарушений, асоциального поведения молодежи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</si>
  <si>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</si>
  <si>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"Развитие системы отдыха и оздоровления детей Людиновского района"</t>
  </si>
  <si>
    <t>Основное мероприятие "Организация отдыха и оздоровления детей"</t>
  </si>
  <si>
    <t>Развитие системы отдыха и оздоровления детей Людиновского района</t>
  </si>
  <si>
    <t>Организация отдыха и оздоровления детей (оздоровительный лагерь )</t>
  </si>
  <si>
    <t>Организация отдыха и оздоровления детей (досуговая площадка)</t>
  </si>
  <si>
    <t>Муниципальная программа "Развитие и деятельность печатного средства массовой информации МАУ "Редакция газеты "Людиновский рабочий"</t>
  </si>
  <si>
    <t>Основное мероприятие "Предоставление субсидии МАУ "Редакция газеты "Людиновский рабочий" для подготовки, выпуска и распространения по подписке и в розницу средства массовой информации"</t>
  </si>
  <si>
    <t>Предоставление субсидии МАУ "Редакция газеты "Людиновский рабочий" на выполнение муниципального задания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</si>
  <si>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</si>
  <si>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</si>
  <si>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Основное мероприятие "Услуги по размещению материала в региональном эфире Телеканала "Россия-24"</t>
  </si>
  <si>
    <t xml:space="preserve"> Услуги по размещению материала в региональном эфире Телеканала "Россия-24"</t>
  </si>
  <si>
    <t xml:space="preserve"> Подпрограмма "Совершенствование и развитие сети автомобильных дорог в Людиновском районе"</t>
  </si>
  <si>
    <t>Основное мероприятие "Строительство, реконструкция и капитальный ремонт и ремонт автомобильных дорог общего пользования местного значения"</t>
  </si>
  <si>
    <t>Основное мероприятие "Текущий ремонт и содержание автомобильных дорог общего пользования местного значения и искусственных дорожных сооружений"</t>
  </si>
  <si>
    <t>Текущий ремонт и содержание автомобильных дорог общего пользования местного значения и искусственных дорожных сооружений</t>
  </si>
  <si>
    <t xml:space="preserve"> Муниципальная программа "Развитие сельского хозяйства и регулирование рынков сельскохозяйственной продукции в Людиновском районе"</t>
  </si>
  <si>
    <t>Подпрограмма "Развитие сельского хозяйства и рынков сельскохозяйственной продукции в Людиновском районе"</t>
  </si>
  <si>
    <t>Основное мероприятие "Поддержка животноводства в ЛПХ, КФХ"</t>
  </si>
  <si>
    <t>Субсидирование на возмещение части затрат на приобретение коров (нетели) личным подсобным и крестьянским (фермерским) хозяйствам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</si>
  <si>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</si>
  <si>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Основное мероприятие "Поддержка организаций и индивидуальных предпринимателей Людиновского района, ведущих свою деятельность в сфере рыболовства"</t>
  </si>
  <si>
    <t>Субсидирование на возмещение части затрат на приобретение кормов для рыб</t>
  </si>
  <si>
    <t>Основное мероприятие "Проведение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хозяйстве"</t>
  </si>
  <si>
    <t xml:space="preserve"> 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</t>
  </si>
  <si>
    <t xml:space="preserve"> Иные выплаты населению</t>
  </si>
  <si>
    <t xml:space="preserve"> Подпрограмма "Развитие потребительской кооперации в Людиновском районе"</t>
  </si>
  <si>
    <t>Основное мероприятие "Развитие торговой деятельности, общественного питания и оказание платных услуг и, в т.ч., бытовых услуг сельским жителям"</t>
  </si>
  <si>
    <t xml:space="preserve"> Предоставление субсидий организациям потребительской кооперации на возмещение части расходов по доставке товаров первой необходимости в сельские магазины, расположенные начиная с 11км. от пункта их получения и осуществлению выездной торговли в малонаселенных пунктах</t>
  </si>
  <si>
    <t xml:space="preserve"> Предоставление субсидий бюджетным, автономным учреждениям и иным некоммерческим организациям</t>
  </si>
  <si>
    <t xml:space="preserve">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</si>
  <si>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Муниципальная программа "Совершенствование системы гидротехнических сооружений на территории Людиновского района"</t>
  </si>
  <si>
    <t>Основное мероприятие "Обеспечение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состоянии"</t>
  </si>
  <si>
    <t>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</t>
  </si>
  <si>
    <t>Основное мероприятие "Создание материальных запасов для ликвидации возможных последствий чрезвычайных ситуаций на ГТС"</t>
  </si>
  <si>
    <t>Создание материальных запасов для ликвидации возможных последствий чрезвычайных ситуаций на ГТС</t>
  </si>
  <si>
    <t xml:space="preserve"> Основное мероприятие "Выполнение работ по замечаниям, предписаниям декларации безопасности ГТС"</t>
  </si>
  <si>
    <t xml:space="preserve"> Выполнение мероприятий по результатам проведения изыскательных работ</t>
  </si>
  <si>
    <t xml:space="preserve"> Основное мероприятие "Реконструкция гидротехнического сооружения Людиновского водохранилища "</t>
  </si>
  <si>
    <t>Муниципальная программа "Повышение эффективности использования топливно-энергетических ресурсов в Людиновском районе"</t>
  </si>
  <si>
    <t>Основное мероприятие "Энергосбережение в сфере ЖКХ"</t>
  </si>
  <si>
    <t xml:space="preserve"> Разработка ПСД отопительных котельных с применением энергосберегающего оборудования и технологий, выполнение мероприятий по ремонту зданий котельных и теплотрасс</t>
  </si>
  <si>
    <t xml:space="preserve"> Субсидии на возмещение затрат, связанных с приобретением топливно-энергетических ресурсов предприятиям жилищно-коммунального хозяйства на территории района</t>
  </si>
  <si>
    <t xml:space="preserve"> Межбюджетные трансферты</t>
  </si>
  <si>
    <t>Основное мероприятие "Формирование базы данных о муниципальном имуществе и земельных участках"</t>
  </si>
  <si>
    <t>Формирование базы данных о муниципальном имуществе и земельных участках</t>
  </si>
  <si>
    <t>Основное мероприятие "Работы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детей"</t>
  </si>
  <si>
    <t xml:space="preserve"> 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</t>
  </si>
  <si>
    <t>Основное мероприятие "Реализация мероприятий в области комплексных кадастровых работ"</t>
  </si>
  <si>
    <t xml:space="preserve"> Реализация мероприятий в области комплексных кадастровых работ</t>
  </si>
  <si>
    <t>Исполнение судебных актов</t>
  </si>
  <si>
    <t>Основное мероприятие "Реализация Прогнозного плана (программы) приватизации муниципального имущества - расходы на оценку объектов"</t>
  </si>
  <si>
    <t xml:space="preserve"> Реализация Прогнозного плана (программы) приватизации муниципального имущества - расходы на оценку объектов</t>
  </si>
  <si>
    <t>Основное мероприятие "Изготовление технической документации на объекты муниципального и выявленного бесхозного имущества"</t>
  </si>
  <si>
    <t xml:space="preserve"> Изготовление технической документации на объекты муниципального и выявленного бесхозного имущества</t>
  </si>
  <si>
    <t xml:space="preserve"> Основное мероприятие "Оплата участия кадастрового инженера в проверках, проводимых в рамках осуществления муниципального земельного контроля"</t>
  </si>
  <si>
    <t xml:space="preserve"> Оплата участия кадастрового инженера в проверках, проводимых в рамках осуществления муниципального земельного контроля</t>
  </si>
  <si>
    <t xml:space="preserve"> Муниципальная программа "Развитие туризма в Людиновском районе"</t>
  </si>
  <si>
    <t>Основное мероприятие "Финансирование издания методической, справочной литературы по вопросам развития туризма"</t>
  </si>
  <si>
    <t>Финансирование издания методической, справочной литературы по вопросам развития туризма</t>
  </si>
  <si>
    <t xml:space="preserve"> Основное мероприятие "Участие в выставках, форумах с целью рекламы туристского потенциала Людиновского района, привлечения инвесторов в туриндустрию"</t>
  </si>
  <si>
    <t xml:space="preserve"> Участие в выставках, форумах с целью рекламы туристского потенциала Людиновского района, привлечения инвесторов в туриндустрию</t>
  </si>
  <si>
    <t>Муниципальная программа "Развитие предпринимательства на территории муниципального района "Город Людиново и Людиновский район"</t>
  </si>
  <si>
    <t>Основное мероприятие "Предоставление финансовой и имущественной поддержки, муниципальных преференций субъектам малого и среднего предпринимательства"</t>
  </si>
  <si>
    <t xml:space="preserve"> Софинансирование мероприятий муниципальных программ развития малого и среднего предпринимательства</t>
  </si>
  <si>
    <t xml:space="preserve"> Основное мероприятие "Обеспечение консультативной, организационно-методической и информационной поддержки предпринимательской деятельности"</t>
  </si>
  <si>
    <t>Организация и проведение конкурса на лучшее художественное и световое оформление предприятий потребительского рынка к праздничным датам</t>
  </si>
  <si>
    <t>Муниципальная программа "Семья и дети в Людиновском районе"</t>
  </si>
  <si>
    <t>Основное мероприятие "Меры социальной поддержки детям, семьям с детьми Людиновского района"</t>
  </si>
  <si>
    <t>Обеспечение социальных выплат, пособий, компенсаций детям и семьям с детьми</t>
  </si>
  <si>
    <t>Основное мероприятие "Повышение ценности семьи, семейного образа жизни, пропаганда опыта социально благополучных семей"</t>
  </si>
  <si>
    <t xml:space="preserve"> Пропаганда семейно-брачных отношений (проведение мероприятий)</t>
  </si>
  <si>
    <t>Основное мероприятие "Социальная поддержка многодетных семей"</t>
  </si>
  <si>
    <t>Льготный проезд детей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</si>
  <si>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</si>
  <si>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</si>
  <si>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Субсидии бюджетным учреждениям</t>
  </si>
  <si>
    <t>Муниципальная программа "Комплексное развитие сельских территорий в Людиновском районе"</t>
  </si>
  <si>
    <t>Основное мероприятие "Создание современного облика сельских территорий"</t>
  </si>
  <si>
    <t>Содержание мест захоронения на территории сельских поселений Людиновского района</t>
  </si>
  <si>
    <t>02 1 02 03000</t>
  </si>
  <si>
    <t>02 2 00 00000</t>
  </si>
  <si>
    <t>02 2 01 00000</t>
  </si>
  <si>
    <t>02 2 01 01000</t>
  </si>
  <si>
    <t>02 2 01 02000</t>
  </si>
  <si>
    <t>02 2 02 00000</t>
  </si>
  <si>
    <t>02 2 02 01000</t>
  </si>
  <si>
    <t>03 0 00 00000</t>
  </si>
  <si>
    <t>03 0 02 00000</t>
  </si>
  <si>
    <t>03 0 02 01000</t>
  </si>
  <si>
    <t>03 0 02 03040</t>
  </si>
  <si>
    <t>03 0 02 R4040</t>
  </si>
  <si>
    <t>03 003 00000</t>
  </si>
  <si>
    <t>03 0 03 01410</t>
  </si>
  <si>
    <t>03 0 03 01420</t>
  </si>
  <si>
    <t>03 0 03 01430</t>
  </si>
  <si>
    <t>03 0 03 01440</t>
  </si>
  <si>
    <t>03 0 03 01450</t>
  </si>
  <si>
    <t>03 0 03 01470</t>
  </si>
  <si>
    <t>03 0 04 00000</t>
  </si>
  <si>
    <t>03 0 04 02000</t>
  </si>
  <si>
    <t>03 0 04 03010</t>
  </si>
  <si>
    <t>03 0 04 03020</t>
  </si>
  <si>
    <t>03 0 04 52200</t>
  </si>
  <si>
    <t>03 0 04 52500</t>
  </si>
  <si>
    <t>03 0 04 R4620</t>
  </si>
  <si>
    <t>03 0 06 00000</t>
  </si>
  <si>
    <t>03 0 06 03050</t>
  </si>
  <si>
    <t>04 0 00 00000</t>
  </si>
  <si>
    <t>05 0 00 00000</t>
  </si>
  <si>
    <t>05 1 00 00000</t>
  </si>
  <si>
    <t>05 1 02 00000</t>
  </si>
  <si>
    <t>05 1 02 01000</t>
  </si>
  <si>
    <t>06 0 00 00000</t>
  </si>
  <si>
    <t>06 0 02 00000</t>
  </si>
  <si>
    <t>06 0 02 02000</t>
  </si>
  <si>
    <t>06 0 03 00000</t>
  </si>
  <si>
    <t>06 0 03 02000</t>
  </si>
  <si>
    <t>06 0 04 00000</t>
  </si>
  <si>
    <t>06 0 04 01000</t>
  </si>
  <si>
    <t>07 0 00 00000</t>
  </si>
  <si>
    <t>07 1 00 00000</t>
  </si>
  <si>
    <t>07 1 01 00000</t>
  </si>
  <si>
    <t>07 1 01 01000</t>
  </si>
  <si>
    <t>07 2 00 00000</t>
  </si>
  <si>
    <t>07 2 01 00000</t>
  </si>
  <si>
    <t>07 2 01 01000</t>
  </si>
  <si>
    <t>07 2 02 00000</t>
  </si>
  <si>
    <t>07 2 02 01000</t>
  </si>
  <si>
    <t>08 0 00 00000</t>
  </si>
  <si>
    <t>08 0 01 00000</t>
  </si>
  <si>
    <t>08 0 01 01000</t>
  </si>
  <si>
    <t>08 0 01 02000</t>
  </si>
  <si>
    <t>08 0 02 00000</t>
  </si>
  <si>
    <t>08 0 02 01000</t>
  </si>
  <si>
    <t>08 0 03 00000</t>
  </si>
  <si>
    <t>08 0 03 01000</t>
  </si>
  <si>
    <t>08 0 03 02000</t>
  </si>
  <si>
    <t>10 0 00 00000</t>
  </si>
  <si>
    <t>10 1 00 00000</t>
  </si>
  <si>
    <t>10 1 01 00000</t>
  </si>
  <si>
    <t>10 1 01 01000</t>
  </si>
  <si>
    <t>10 1 02 00000</t>
  </si>
  <si>
    <t>10 1 02 01000</t>
  </si>
  <si>
    <t>10 1 03 00000</t>
  </si>
  <si>
    <t>10 1 03 01000</t>
  </si>
  <si>
    <t>10 1 04 00000</t>
  </si>
  <si>
    <t>10 1 06 00000</t>
  </si>
  <si>
    <t>10 1 06 01000</t>
  </si>
  <si>
    <t>10 1 07 00000</t>
  </si>
  <si>
    <t>10 1 07 01000</t>
  </si>
  <si>
    <t>10 2 00 00000</t>
  </si>
  <si>
    <t>10 2 01 00000</t>
  </si>
  <si>
    <t>10 2 01 01000</t>
  </si>
  <si>
    <t>11 0 00 00000</t>
  </si>
  <si>
    <t>11 0 01 00000</t>
  </si>
  <si>
    <t>11 0 01 01110</t>
  </si>
  <si>
    <t>11 0 01 01120</t>
  </si>
  <si>
    <t>11 0 02 00000</t>
  </si>
  <si>
    <t>11 0 02 01000</t>
  </si>
  <si>
    <t>11 0 03 00000</t>
  </si>
  <si>
    <t>11 0 03 02110</t>
  </si>
  <si>
    <t>11 0 03 02120</t>
  </si>
  <si>
    <t>11 0 03 03100</t>
  </si>
  <si>
    <t>11 0 03 03210</t>
  </si>
  <si>
    <t>11 0 03 03220</t>
  </si>
  <si>
    <t>11 0 03 03325</t>
  </si>
  <si>
    <t>11 0 04 00000</t>
  </si>
  <si>
    <t>11 0 04 03110</t>
  </si>
  <si>
    <t>11 0 04 L5192</t>
  </si>
  <si>
    <t>11 0 05 00000</t>
  </si>
  <si>
    <t>11 0 05 04000</t>
  </si>
  <si>
    <t>11 0 05 L2990</t>
  </si>
  <si>
    <t>11 0 06 00000</t>
  </si>
  <si>
    <t>11 0 06 05000</t>
  </si>
  <si>
    <t>11 0 07 00000</t>
  </si>
  <si>
    <t>11 0 07 02210</t>
  </si>
  <si>
    <t>11 0 08 00000</t>
  </si>
  <si>
    <t>11 0 08 01000</t>
  </si>
  <si>
    <t>11 0 09 00000</t>
  </si>
  <si>
    <t>11 0 09 01000</t>
  </si>
  <si>
    <t>11 0 14 00000</t>
  </si>
  <si>
    <t>11 0 A3 00000</t>
  </si>
  <si>
    <t>11 0 A3 55196</t>
  </si>
  <si>
    <t>12 0 00 00000</t>
  </si>
  <si>
    <t>12 0 02 00000</t>
  </si>
  <si>
    <t>12 0 02 01000</t>
  </si>
  <si>
    <t>12 0 04 00000</t>
  </si>
  <si>
    <t>12 0 04 01000</t>
  </si>
  <si>
    <t>12 0 05 00000</t>
  </si>
  <si>
    <t>12 0 05 01000</t>
  </si>
  <si>
    <t>12 0 06 00000</t>
  </si>
  <si>
    <t>12 0 06 00150</t>
  </si>
  <si>
    <t>12 0 06 01000</t>
  </si>
  <si>
    <t>12 0 07 00000</t>
  </si>
  <si>
    <t>12 0 07 01000</t>
  </si>
  <si>
    <t>12 0 08 00000</t>
  </si>
  <si>
    <t>12 0 08 01000</t>
  </si>
  <si>
    <t>12 0 09 00000</t>
  </si>
  <si>
    <t>12 0 09 01000</t>
  </si>
  <si>
    <t>12 0 10 00000</t>
  </si>
  <si>
    <t>12 0 10 00900</t>
  </si>
  <si>
    <t>13 0 00 00000</t>
  </si>
  <si>
    <t>13 1 00 00000</t>
  </si>
  <si>
    <t>13 1 01 00000</t>
  </si>
  <si>
    <t>13 1 01 01000</t>
  </si>
  <si>
    <t>13 1 01 01500</t>
  </si>
  <si>
    <t>13 2 00 00000</t>
  </si>
  <si>
    <t>13 2 01 00000</t>
  </si>
  <si>
    <t>13 2 01 02110</t>
  </si>
  <si>
    <t>13 2 01 02120</t>
  </si>
  <si>
    <t>13 2 01 02130</t>
  </si>
  <si>
    <t>13 3 00 00000</t>
  </si>
  <si>
    <t>13 3 01 00000</t>
  </si>
  <si>
    <t>13 3 01 01000</t>
  </si>
  <si>
    <t>13 3 02 00000</t>
  </si>
  <si>
    <t>13 3 02 01200</t>
  </si>
  <si>
    <t>15 0 00 00000</t>
  </si>
  <si>
    <t>15 3 00 00000</t>
  </si>
  <si>
    <t>15 3 03 00000</t>
  </si>
  <si>
    <t>15 3 03 03000</t>
  </si>
  <si>
    <t>15 3 03 04000</t>
  </si>
  <si>
    <t>16 0 00 00000</t>
  </si>
  <si>
    <t>16 0 01 00000</t>
  </si>
  <si>
    <t>16 0 01 01110</t>
  </si>
  <si>
    <t>16 0 01 01210</t>
  </si>
  <si>
    <t>16 1 00 00000</t>
  </si>
  <si>
    <t>16 1 01 00000</t>
  </si>
  <si>
    <t>16 1 01 01110</t>
  </si>
  <si>
    <t>16 1 01 01120</t>
  </si>
  <si>
    <t>16 1 02 00000</t>
  </si>
  <si>
    <t>16 1 03 00000</t>
  </si>
  <si>
    <t>16 1 03 16030</t>
  </si>
  <si>
    <t>16 1 04 00000</t>
  </si>
  <si>
    <t>16 1 05 00000</t>
  </si>
  <si>
    <t>16 1 05 02010</t>
  </si>
  <si>
    <t>16 1 06 00000</t>
  </si>
  <si>
    <t>16 1 06 01000</t>
  </si>
  <si>
    <t>16 2 00 00000</t>
  </si>
  <si>
    <t>16 2 01 00000</t>
  </si>
  <si>
    <t>16 2 01 01110</t>
  </si>
  <si>
    <t>16 2 01 01120</t>
  </si>
  <si>
    <t>16 2 02 00000</t>
  </si>
  <si>
    <t>16 2 03 00000</t>
  </si>
  <si>
    <t>16 2 04 00000</t>
  </si>
  <si>
    <t>16 2 04 01000</t>
  </si>
  <si>
    <t>16 2 04 L3040</t>
  </si>
  <si>
    <t>16 2 06 00000</t>
  </si>
  <si>
    <t>16 2 06 01000</t>
  </si>
  <si>
    <t>16 2 07 00000</t>
  </si>
  <si>
    <t>16 2 07 01000</t>
  </si>
  <si>
    <t>16 2 08 00000</t>
  </si>
  <si>
    <t>16 2 08 01000</t>
  </si>
  <si>
    <t>16 2 09 00000</t>
  </si>
  <si>
    <t>16 2 09 00190</t>
  </si>
  <si>
    <t>16 2 09 01000</t>
  </si>
  <si>
    <t>16 2 09 02000</t>
  </si>
  <si>
    <t>16 2 09 L7500</t>
  </si>
  <si>
    <t>16 3 01 00000</t>
  </si>
  <si>
    <t>16 3 01 01110</t>
  </si>
  <si>
    <t>16 3 01 01120</t>
  </si>
  <si>
    <t>18 0 00 00000</t>
  </si>
  <si>
    <t>18 1 00 00000</t>
  </si>
  <si>
    <t>18 1 01 00000</t>
  </si>
  <si>
    <t>18 1 01 01000</t>
  </si>
  <si>
    <t>18 2 00 00000</t>
  </si>
  <si>
    <t>18 2 01 00000</t>
  </si>
  <si>
    <t>18 2 01 01000</t>
  </si>
  <si>
    <t>18 2 02 00000</t>
  </si>
  <si>
    <t>18 2 02 01000</t>
  </si>
  <si>
    <t>18 2 03 00000</t>
  </si>
  <si>
    <t>18 2 03 01000</t>
  </si>
  <si>
    <t>18 2 04 00000</t>
  </si>
  <si>
    <t>18 2 04 01000</t>
  </si>
  <si>
    <t>18 3 00 00000</t>
  </si>
  <si>
    <t>18 3 01 00000</t>
  </si>
  <si>
    <t>18 3 01 01000</t>
  </si>
  <si>
    <t>18 3 01 01300</t>
  </si>
  <si>
    <t>18 3 01 01600</t>
  </si>
  <si>
    <t>23 0 00 00000</t>
  </si>
  <si>
    <t>23 0 01 00000</t>
  </si>
  <si>
    <t>23 0 01 01000</t>
  </si>
  <si>
    <t>23 0 02 00000</t>
  </si>
  <si>
    <t>23 0 02 01000</t>
  </si>
  <si>
    <t>23 0 06 00000</t>
  </si>
  <si>
    <t>23 0 06 01000</t>
  </si>
  <si>
    <t>24 0 00 00000</t>
  </si>
  <si>
    <t>24 1 00 00000</t>
  </si>
  <si>
    <t>24 1 01 00000</t>
  </si>
  <si>
    <t>24 1 03 00000</t>
  </si>
  <si>
    <t>24 1 03 01000</t>
  </si>
  <si>
    <t>25 0 00 00000</t>
  </si>
  <si>
    <t>25 1 00 00000</t>
  </si>
  <si>
    <t>25 1 01 00000</t>
  </si>
  <si>
    <t>25 1 01 01000</t>
  </si>
  <si>
    <t>25 1 02 00000</t>
  </si>
  <si>
    <t>25 1 02 01000</t>
  </si>
  <si>
    <t>25 1 03 00000</t>
  </si>
  <si>
    <t>25 1 03 01000</t>
  </si>
  <si>
    <t>25 3 00 00000</t>
  </si>
  <si>
    <t>25 3 02 00000</t>
  </si>
  <si>
    <t>25 3 02 01000</t>
  </si>
  <si>
    <t>28 0 00 00000</t>
  </si>
  <si>
    <t>28 0 01 00000</t>
  </si>
  <si>
    <t>28 0 01 01000</t>
  </si>
  <si>
    <t>28 0 02 00000</t>
  </si>
  <si>
    <t>28 0 02 01000</t>
  </si>
  <si>
    <t>28 0 03 00000</t>
  </si>
  <si>
    <t>28 0 03 02000</t>
  </si>
  <si>
    <t>28 0 05 00000</t>
  </si>
  <si>
    <t>30 0 00 00000</t>
  </si>
  <si>
    <t>30 0 02 00000</t>
  </si>
  <si>
    <t>30 0 02 01000</t>
  </si>
  <si>
    <t>30 0 02 08000</t>
  </si>
  <si>
    <t>38 0 07 00000</t>
  </si>
  <si>
    <t>38 0 07 01000</t>
  </si>
  <si>
    <t>43 0 00 00000</t>
  </si>
  <si>
    <t>43 0 03 00000</t>
  </si>
  <si>
    <t>43 0 03 01000</t>
  </si>
  <si>
    <t>43 0 04 00000</t>
  </si>
  <si>
    <t>43 0 04 01000</t>
  </si>
  <si>
    <t>44 0 00 00000</t>
  </si>
  <si>
    <t>44 0 01 00000</t>
  </si>
  <si>
    <t>44 0 01 S6840</t>
  </si>
  <si>
    <t>44 0 03 00000</t>
  </si>
  <si>
    <t>44 0 03 01000</t>
  </si>
  <si>
    <t>45 0 00 00000</t>
  </si>
  <si>
    <t>45 0 01 00000</t>
  </si>
  <si>
    <t>45 0 01 03300</t>
  </si>
  <si>
    <t>45 0 02 00000</t>
  </si>
  <si>
    <t>45 0 02 01000</t>
  </si>
  <si>
    <t>45 0 03 00000</t>
  </si>
  <si>
    <t>45 0 03 01000</t>
  </si>
  <si>
    <t>48 0 00 00000</t>
  </si>
  <si>
    <t>48 2 00 00000</t>
  </si>
  <si>
    <t>48 2 01 00000</t>
  </si>
  <si>
    <t>48 2 01 03000</t>
  </si>
  <si>
    <t>48 2 01 02000</t>
  </si>
  <si>
    <t>48 2 01 04000</t>
  </si>
  <si>
    <t>51 0 00 00000</t>
  </si>
  <si>
    <t>51 0 01 00000</t>
  </si>
  <si>
    <t>51 0 01 00300</t>
  </si>
  <si>
    <t>51 0 02 00000</t>
  </si>
  <si>
    <t>51 0 02 00400</t>
  </si>
  <si>
    <t>51 0 02 00410</t>
  </si>
  <si>
    <t>51 0 02 00420</t>
  </si>
  <si>
    <t>51 0 03 00000</t>
  </si>
  <si>
    <t>51 0 03 00400</t>
  </si>
  <si>
    <t>51 0 03 00220</t>
  </si>
  <si>
    <t>51 0 04 00000</t>
  </si>
  <si>
    <t>51 0 04 00400</t>
  </si>
  <si>
    <t>51 0 05 00000</t>
  </si>
  <si>
    <t>51 0 05 00400</t>
  </si>
  <si>
    <t>51 0 06 00000</t>
  </si>
  <si>
    <t>51 0 06 00400</t>
  </si>
  <si>
    <t>51 0 08 00000</t>
  </si>
  <si>
    <t>51 0 08 00900</t>
  </si>
  <si>
    <t>51 0 09 00000</t>
  </si>
  <si>
    <t>51 0 09 00900</t>
  </si>
  <si>
    <t>51 0 10 00000</t>
  </si>
  <si>
    <t>51 0 10 00900</t>
  </si>
  <si>
    <t>51 0 11 00000</t>
  </si>
  <si>
    <t>51 0 11 00900</t>
  </si>
  <si>
    <t>51 0 12 00000</t>
  </si>
  <si>
    <t>51 0 12 00900</t>
  </si>
  <si>
    <t>51 0 14 00000</t>
  </si>
  <si>
    <t>51 0 14 00500</t>
  </si>
  <si>
    <t>51 0 16 00000</t>
  </si>
  <si>
    <t>51 0 16 01000</t>
  </si>
  <si>
    <t>51 0 17 00000</t>
  </si>
  <si>
    <t>51 0 17 00530</t>
  </si>
  <si>
    <t>51 0 17 00800</t>
  </si>
  <si>
    <t>51 0 21 00000</t>
  </si>
  <si>
    <t>51 0 21 01000</t>
  </si>
  <si>
    <t>66 0 00 00000</t>
  </si>
  <si>
    <t>78 0 00 00000</t>
  </si>
  <si>
    <t>78 0 01 00000</t>
  </si>
  <si>
    <t>78 0 01 01000</t>
  </si>
  <si>
    <t>78 0 03 00000</t>
  </si>
  <si>
    <t>78 0 03 01000</t>
  </si>
  <si>
    <t>78 0 04 00000</t>
  </si>
  <si>
    <t>78 0 04 01000</t>
  </si>
  <si>
    <t>78 0 05 00000</t>
  </si>
  <si>
    <t>78 0 05 01000</t>
  </si>
  <si>
    <t>78 0 02 00000</t>
  </si>
  <si>
    <t>78 0 02 01000</t>
  </si>
  <si>
    <t>79 0 00 00000</t>
  </si>
  <si>
    <t>79 0 03 00000</t>
  </si>
  <si>
    <t>79 0 03 01000</t>
  </si>
  <si>
    <t>79 0 05 00000</t>
  </si>
  <si>
    <t>79 0 05 01000</t>
  </si>
  <si>
    <t>79 0 07 00000</t>
  </si>
  <si>
    <t>79 0 07 01000</t>
  </si>
  <si>
    <t>87 0 00 00000</t>
  </si>
  <si>
    <t>87 0 00 59340</t>
  </si>
  <si>
    <t>87 0 00 22220</t>
  </si>
  <si>
    <t>99 0 00 00000</t>
  </si>
  <si>
    <t>99 9 00 00000</t>
  </si>
  <si>
    <t>Ремонт объектов спорта, строительство, реконструкция спортивных объектов</t>
  </si>
  <si>
    <t>Основное мероприятие "Приобретение спортивного инвентаря"</t>
  </si>
  <si>
    <t xml:space="preserve"> Приобретение спортивного инвентаря </t>
  </si>
  <si>
    <t>Разработка землеустроительной документации по описанию границ (части границ) населенных пунктов и территориальных зон муниципального района "Город Людиново и Людиновский район"</t>
  </si>
  <si>
    <t>25 1 04 00000</t>
  </si>
  <si>
    <t>25 1 04 88410</t>
  </si>
  <si>
    <t>Основное мероприятие "Организация мероприятий при осуществлении деятельности по обращению с животными без владельцев"</t>
  </si>
  <si>
    <t>45 0 04 00000</t>
  </si>
  <si>
    <t>45 0 04 03410</t>
  </si>
  <si>
    <t>Основное мероприятие "Обеспечение функционирования учреждений"</t>
  </si>
  <si>
    <t>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</si>
  <si>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16 2 02 16330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</si>
  <si>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</si>
  <si>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11 0 14 00800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</si>
  <si>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</si>
  <si>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16 1 02 16310</t>
  </si>
  <si>
    <t>16 1 04 S6320</t>
  </si>
  <si>
    <t>16 2 03 16340</t>
  </si>
  <si>
    <t xml:space="preserve"> Основное мероприятие "Внесение изменений в документы территориального планирования и градостроительного зонирования"</t>
  </si>
  <si>
    <t>79 0 08 00000</t>
  </si>
  <si>
    <t>79 0 08 01000</t>
  </si>
  <si>
    <t>Предупреждение и ликвидация последствий ЧС</t>
  </si>
  <si>
    <t>Основное мероприятие "Организация и осуществление мероприятий по ГО, защите населения и территории муниципального района от чрезвычайных ситуаций"</t>
  </si>
  <si>
    <t>Поддержание в готовности защитных сооружений ГО</t>
  </si>
  <si>
    <t>Приобретение необходимого снаряжения, оборудования и инструмента для организации функционирования нештатного АСФ</t>
  </si>
  <si>
    <t>Основное мероприятие "Осуществление мероприятий по обеспечению безопасности людей на водных объектах, охране их жизни и здоровья"</t>
  </si>
  <si>
    <t>10 1 04 03000</t>
  </si>
  <si>
    <t>Закупка и обновления антивирусных программ для защищенного ПК</t>
  </si>
  <si>
    <t>Закупка наглядных пособий, агитационных материалов</t>
  </si>
  <si>
    <t>Основное мероприятие "Работы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участков"</t>
  </si>
  <si>
    <t>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</t>
  </si>
  <si>
    <t>38 0 06 01000</t>
  </si>
  <si>
    <t>Разработка ПСД на капитальный ремонт ГТС и экспертиза проектной документации</t>
  </si>
  <si>
    <t>04 0 02 00000</t>
  </si>
  <si>
    <t>04 0 02 01000</t>
  </si>
  <si>
    <t>Основное мероприятие "Формирование доступной среды для инвалидов и маломобильных групп населения"</t>
  </si>
  <si>
    <t>Формирование доступной среды для инвалидов и маломобильных групп населения</t>
  </si>
  <si>
    <t>Подпрограмма "Обеспечение жильем отдельных категорий граждан, состоящих на учете в качестве нуждающихся в жилых помещениях на территории Людиновского района"</t>
  </si>
  <si>
    <t>Основное мероприятие "Обеспечение жильем отдельных категорий граждан, состоящих на учете в качестве нуждающихся в жилых помещениях"</t>
  </si>
  <si>
    <t>Выделение денежных средств на приобретение жилья отдельным категориям граждан</t>
  </si>
  <si>
    <t>05 4 00 00000</t>
  </si>
  <si>
    <t>05 4 01 00000</t>
  </si>
  <si>
    <t>05 4 01 01000</t>
  </si>
  <si>
    <t>Подпрограмма "Обеспечение жильем молодых семей в городском поселении "Город Людиново"</t>
  </si>
  <si>
    <t>Основное мероприятие "Предоставление молодым семьям социальных выплат на приобретение жилья или строительство индивидуального жилого дома"</t>
  </si>
  <si>
    <t>Реализация мероприятий по обеспечению жильем молодых семей</t>
  </si>
  <si>
    <t>05 2 00 00000</t>
  </si>
  <si>
    <t>05 2 01 00000</t>
  </si>
  <si>
    <t>05 2 01 L4970</t>
  </si>
  <si>
    <t>Развитие сети учреждений культурно-досугового типа</t>
  </si>
  <si>
    <t>11 0 A1 55130</t>
  </si>
  <si>
    <t>Основное мероприятие "Районный конкурс журналистских работ "Судьба и Родина - едины"</t>
  </si>
  <si>
    <t>Районный конкурс журналистских работ "Судьба и Родина - едины"</t>
  </si>
  <si>
    <t>23 0 03 00000</t>
  </si>
  <si>
    <t>23 0 03 01000</t>
  </si>
  <si>
    <t>(в рублях)</t>
  </si>
  <si>
    <t>Наименование</t>
  </si>
  <si>
    <t>Основное мероприятие "Создание, содержание и организация деятельности АСФ"</t>
  </si>
  <si>
    <t>Изготовление и установка информационных знаков, баннеров, стендов, ограждений</t>
  </si>
  <si>
    <t>Решение задач по предотвращению угроз террористического характера, профилактики терроризма</t>
  </si>
  <si>
    <t>Основное мероприятие "Предоставление субсидии на подготовку материалов для размещения в региональном эфире Телеканала "Россия-24", а также на оказание услуг по организации и проведению репортажей и видеосъемок о деятельности муниципального района "Город Людиново и Людиновский район", не связанные с финансовым обеспечением выполнения муниципального задания"</t>
  </si>
  <si>
    <t>Предоставление субсидии на подготовку материалов для размещения в региональном эфире Телеканала "Россия-24", а также на оказание услуг по организации и проведению репортажей и видеосъемок о деятельности муниципального района "Город Людиново и Людиновский район", не связанные с финансовым обеспечением выполнения муниципального задания</t>
  </si>
  <si>
    <t>Основное мероприятие "Участие в предупреждении и ликвидации последствий чрезвычайных ситуаций на территории муниципального района"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</si>
  <si>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организациях; финансовое обеспечение получения дошкольного образования в частных дошкольных образовательных организациях, посредством предоставления субвенций местным бюджетам"</t>
  </si>
  <si>
    <t>11 0 A1 54540</t>
  </si>
  <si>
    <t xml:space="preserve"> Создание модельных муниципальных библиотек</t>
  </si>
  <si>
    <t>Меры социальной поддержки по улучшению жилищных условий многодетных семей в соответствии с пунктом 2 статьи 7.1. Закона Калужской области "О статусе многодетной семьи в Калужской области и мерах ее социальной поддержки"</t>
  </si>
  <si>
    <t>03 0 04 03080</t>
  </si>
  <si>
    <t>Меры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</si>
  <si>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12 0 03 00000</t>
  </si>
  <si>
    <t>12 0 03 01000</t>
  </si>
  <si>
    <t>28 0 05 02000</t>
  </si>
  <si>
    <t xml:space="preserve"> Муниципальная программа "Совершенствование деятельности органов местного самоуправления муниципального района "Город Людиново и Людиновский район"</t>
  </si>
  <si>
    <t xml:space="preserve"> Муниципальная программа "Управление имущественным комплексом муниципального района "Город Людиново и Людиновский район"</t>
  </si>
  <si>
    <t>38 0 00 00000</t>
  </si>
  <si>
    <t>38 1 00 00000</t>
  </si>
  <si>
    <t xml:space="preserve"> Подпрограмма "Управление земельными и муниципальными ресурсами Людиновского района"</t>
  </si>
  <si>
    <t>38 1 01 00000</t>
  </si>
  <si>
    <t>38 1 01 01000</t>
  </si>
  <si>
    <t>38 1 02 00000</t>
  </si>
  <si>
    <t>38 1 02 01000</t>
  </si>
  <si>
    <t>38 1 06 00000</t>
  </si>
  <si>
    <t>38 1 06 01000</t>
  </si>
  <si>
    <t>38 1 09 00000</t>
  </si>
  <si>
    <t>38 1 09 01000</t>
  </si>
  <si>
    <t>38 1 10 00000</t>
  </si>
  <si>
    <t>38 1 13 00000</t>
  </si>
  <si>
    <t>38 1 13 01000</t>
  </si>
  <si>
    <t>38 2 00 00000</t>
  </si>
  <si>
    <t>Подпрограмма "Совершенствование системы градостроительного регулирования на территории муниципального района "Город Людиново и Людиновский район"</t>
  </si>
  <si>
    <t>38 2 01 00000</t>
  </si>
  <si>
    <t>38 2 01 S7030</t>
  </si>
  <si>
    <t>38 2 04 00000</t>
  </si>
  <si>
    <t>38 2 08 00000</t>
  </si>
  <si>
    <t>38 2 08 S6233</t>
  </si>
  <si>
    <t xml:space="preserve"> Внесение изменений в документы территориального планирования и градостроительного зонирования</t>
  </si>
  <si>
    <t>10 1 08 00000</t>
  </si>
  <si>
    <t>10 1 08 01000</t>
  </si>
  <si>
    <t>Распределение бюджетных ассигнований бюджета муниципального района "Город Людиново и Людиновский район"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2025 год</t>
  </si>
  <si>
    <t>Бюджетные ассигнования на 2025 год</t>
  </si>
  <si>
    <t>Региональный проект "Многодетная семья"</t>
  </si>
  <si>
    <t>Региональный проект "Поддержка семьи"</t>
  </si>
  <si>
    <t>11 0 01 S7010</t>
  </si>
  <si>
    <t>16 2 04 16940</t>
  </si>
  <si>
    <t>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областным законодательством</t>
  </si>
  <si>
    <t>18 3 01 S9110</t>
  </si>
  <si>
    <t>Организация отдыха и оздоровления детей</t>
  </si>
  <si>
    <t>03 0 Я2 00000</t>
  </si>
  <si>
    <t>03 0 Я2 04280</t>
  </si>
  <si>
    <t>11 0 04 03120</t>
  </si>
  <si>
    <t>Формирование и содержание областных архивных фондов</t>
  </si>
  <si>
    <t>11 0 A1 00000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</si>
  <si>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</si>
  <si>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45 0 Я1 00000</t>
  </si>
  <si>
    <t>45 0 Я1 03300</t>
  </si>
  <si>
    <t>45 0 Я2 00000</t>
  </si>
  <si>
    <t>45 0 Я2 Д0840</t>
  </si>
  <si>
    <t>Осуществление государственного полномочия по осуществлению уведомительной регистрации территориальных соглашений и коллективных договоров</t>
  </si>
  <si>
    <t>99 9 00 51200</t>
  </si>
  <si>
    <t>Основное мероприятие "Финансовое обеспечение получения дошкольного, начального общего, основного общего, среднего общего образования в муниципальных и частных образовательных организациях, находящихся на территории Калужской области, обеспечение дополнительного образования детей в муниципальных образовательных организациях, находящихся на территории Калужской области"</t>
  </si>
  <si>
    <t>11 0 03 03310</t>
  </si>
  <si>
    <t>Содержание казенных учреждений культуры сельских поселений</t>
  </si>
  <si>
    <t>11 0 03 03320</t>
  </si>
  <si>
    <t xml:space="preserve">Содержание казенных учреждений культуры сельских поселений на исполнение полномочий </t>
  </si>
  <si>
    <t>11 0 03 03330</t>
  </si>
  <si>
    <t>Содержание казенных учреждений культуры сельских поселений (прочее содержание)</t>
  </si>
  <si>
    <t>03 0 04 01500</t>
  </si>
  <si>
    <t xml:space="preserve"> Социальная поддержка работников культуры, проживающих и работающих в сельской местности </t>
  </si>
  <si>
    <t xml:space="preserve"> Основное мероприятие "Обучение студентов по целевому направлению"</t>
  </si>
  <si>
    <t>10 1 08 02000</t>
  </si>
  <si>
    <t>38 2 02 00000</t>
  </si>
  <si>
    <t>38 2 02 01000</t>
  </si>
  <si>
    <t>38 2 05 00000</t>
  </si>
  <si>
    <t>38 2 05 01000</t>
  </si>
  <si>
    <t>18 2 05 00000</t>
  </si>
  <si>
    <t>18 2 05 01000</t>
  </si>
  <si>
    <t>Основное мероприятие "Социальная поддержка молодых специалистов для учреждений Людиновского района"</t>
  </si>
  <si>
    <t>Социальная поддержка молодых специалистов для учреждений Людиновского района</t>
  </si>
  <si>
    <t>03 0 03 01480</t>
  </si>
  <si>
    <t>Социальная поддержка общественным объединениям ветеранов и инвалидов за счет средств местного бюджета (Союз пенсионеров России)</t>
  </si>
  <si>
    <t>48 1 00 00000</t>
  </si>
  <si>
    <t>48 1 01 00000</t>
  </si>
  <si>
    <t>48 1 01 01000</t>
  </si>
  <si>
    <t>Основное мероприятие "Улучшение жилищных условий граждан, проживающих на сельских территориях"</t>
  </si>
  <si>
    <t>Предоставление социальных выплат на улучшение жилищных условий граждан, проживающих на сельских территориях</t>
  </si>
  <si>
    <t>16 2 20 00000</t>
  </si>
  <si>
    <t>16 2 20 01000</t>
  </si>
  <si>
    <t>Основное мероприятие "Единовременная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</si>
  <si>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>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</si>
  <si>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 xml:space="preserve">Основное мероприятие "Разработка землеустроительной документации по описанию границ (части границ) населенных пунктов и  территориальных зон муниципального района "Город Людиново и Людиновский район" </t>
  </si>
  <si>
    <t>38 2 04 01000</t>
  </si>
  <si>
    <t>48 2 01 01000</t>
  </si>
  <si>
    <t>16 3 00 00000</t>
  </si>
  <si>
    <t>Обеспечение комплексного развития сельских территорий</t>
  </si>
  <si>
    <t>Обеспечение комплексного развития сельских территорий (Субсидии на реализацию мероприятий на улучшение жилищных условий граждан, проживающих на сельских территориях)</t>
  </si>
  <si>
    <t>48 2 01 R5760</t>
  </si>
  <si>
    <t>48 2 01 R5763</t>
  </si>
  <si>
    <t>45 0 03 R0840</t>
  </si>
  <si>
    <t>Предоставление единовременной денежной выплаты гражданам Российской Федерации, заключившим контракт о прохождении военной службы в Вооруженных Силах Российской Федерации в целях участия в специальной военной операции</t>
  </si>
  <si>
    <t>Поощрение работников, занимающихся обеспечением по привлечению граждан на военную службу</t>
  </si>
  <si>
    <t>03 0 Я2 54040</t>
  </si>
  <si>
    <t>11 0 Я5 53480</t>
  </si>
  <si>
    <t>16 2 Ю4 57500</t>
  </si>
  <si>
    <t>16 2 Ю4 00000</t>
  </si>
  <si>
    <t>16 2 Ю6 00000</t>
  </si>
  <si>
    <t>16 2 Ю6 50500</t>
  </si>
  <si>
    <t>16 2 Ю6 51790</t>
  </si>
  <si>
    <t>16 2 Ю6 53030</t>
  </si>
  <si>
    <t>11 0 Я5 00000</t>
  </si>
  <si>
    <t>Региональный проект "Семейные ценности и инфраструктура культуры"</t>
  </si>
  <si>
    <t>Региональный проект "Все лучшее детям"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</si>
  <si>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</si>
  <si>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</si>
  <si>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24 1 01 9Д100</t>
  </si>
  <si>
    <t>Строительство, реконструкция и капитальный ремонт и ремонт автомобильных дорог общего пользования местного значения (осуществляемых за счет бюджетных ассигнований дорожных фондов)</t>
  </si>
  <si>
    <t>24 1 03 9Д100</t>
  </si>
  <si>
    <t>Текущий ремонт и содержание автомобильных дорог общего пользования местного значения и искусственных дорожных сооружений (осуществляемых за счет бюджетных ассигнований дорожных фондов)</t>
  </si>
  <si>
    <t>Подпрограмма "Создание условий для обеспечения доступным и комфортным жильем граждан, проживающих на территории опорного пункта и прилегающих (сельских)  территориях"</t>
  </si>
  <si>
    <t>Подпрограмма "Создание и развитие инфраструктуры на территории опорного пункта и прилегающих( сельских)  территориях"</t>
  </si>
  <si>
    <t>Основное мероприятие "Строительство жилья, предоставляемого по договору найма жилого помещения"</t>
  </si>
  <si>
    <t>Строительство жилья, предоставляемого по договору найма жилого помещения</t>
  </si>
  <si>
    <t>48 1 02 00000</t>
  </si>
  <si>
    <t>48 1 02 01000</t>
  </si>
  <si>
    <t>Муниципальная программа "Кадровая политика муниципального района "Город Людиново и Людиновский район"</t>
  </si>
  <si>
    <t>Муниципальная программа "Повышение правовой культуры населения, совершенствование и развитие избирательных технологий в Людиновском районе"</t>
  </si>
  <si>
    <t>Муниципальная программа "Развитие дорожного хозяйства в Людиновском районе"</t>
  </si>
  <si>
    <t>38 1 03 00000</t>
  </si>
  <si>
    <t>38 1 03 01000</t>
  </si>
  <si>
    <t>Разработка ПСД, строительство, капитальный ремонт, содержание водопроводных и канализационных сетей</t>
  </si>
  <si>
    <t>16 2 22 00000</t>
  </si>
  <si>
    <t>16 2 22 01000</t>
  </si>
  <si>
    <t>Стипендии</t>
  </si>
  <si>
    <t>Основное мероприятие "Выплата стипендий студентам, поступившим по целевому направлению в высшие учебные заведения на педагогические специальности"</t>
  </si>
  <si>
    <t>Выплата стипендий студентам, поступившим по целевому направлению в высшие учебные заведения на педагогические специальности</t>
  </si>
  <si>
    <t xml:space="preserve"> Модернизация региональных и муниципальных библиотек</t>
  </si>
  <si>
    <t>Уточненные бюджетные ассигнования на 2025 год</t>
  </si>
  <si>
    <t>Основное мероприятие "Строительство межпоселковых газопроводов.уличных газопроводов.котельных и отдельно стоящих информационных конструкций"</t>
  </si>
  <si>
    <t>02 2 03 00000</t>
  </si>
  <si>
    <t>Строительство межпоселковых газопроводов.уличных газопроводов.котельных и отдельно стоящих информационных конструкций</t>
  </si>
  <si>
    <t>02 2 03 01000</t>
  </si>
  <si>
    <t>Единовременная денежная выплата на погребение члену семьи участника специальной военной операции. погибшего(умершего) при выполнении задач в ходе специальной военной операции. иному родственнику или лицу. взывшему на себя обязанности по организации погре</t>
  </si>
  <si>
    <t>03 0 04 04000</t>
  </si>
  <si>
    <t>Государственная поддержка лучших работников муниципальных учреждений культуры . находящихся на территориях сельских поселений</t>
  </si>
  <si>
    <t>11 0 03 R5196</t>
  </si>
  <si>
    <t>Реализация молодежных инициатив</t>
  </si>
  <si>
    <t>18 2 01 00280</t>
  </si>
  <si>
    <t>Основное мероприятие "Реализация мероприятий по выявлению правообладателей ранее учтенных объектов недвижимисти"</t>
  </si>
  <si>
    <t>Реализация мероприятий по выявлению правообладателей ранее учтенных объектов недвижимисти</t>
  </si>
  <si>
    <t>38 1 10 01000</t>
  </si>
  <si>
    <t>Субсидии на софинансирование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</si>
  <si>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45 0 Я2 53130</t>
  </si>
  <si>
    <t>Обеспечение комплексного развития сельских территорий (Капитальный ремонт здания МКУ "ДК им. Гогиберидзе" в Людиново Калужской области)</t>
  </si>
  <si>
    <t>48 2 01 01300</t>
  </si>
  <si>
    <t>Материально-техническое обеспечение проведения выборов в представительные органы вновь образованных муниципальных образований Калужской области</t>
  </si>
  <si>
    <t>Специальные расходы</t>
  </si>
  <si>
    <t xml:space="preserve">Финансовое обеспечение расходных обязательств муниципальных образований Калужской области </t>
  </si>
  <si>
    <t>98 0 00 00150</t>
  </si>
  <si>
    <t>98 0 00 07000</t>
  </si>
  <si>
    <t>880</t>
  </si>
  <si>
    <t>98 0 00 00000</t>
  </si>
  <si>
    <t>Непрограммные расходы региональных органов исполнительной власти</t>
  </si>
  <si>
    <t>Основное мероприятие "Диагностика мостовых сооружений"</t>
  </si>
  <si>
    <t>24 1 07 00000</t>
  </si>
  <si>
    <t>Разработка ПСД, диагностика, текущий ремонт и содержание мостовых сооружений</t>
  </si>
  <si>
    <t>24 1 07 01000</t>
  </si>
  <si>
    <t>Непрограммные расходы органов местного самоуправления</t>
  </si>
  <si>
    <t>66 0 00 10000</t>
  </si>
  <si>
    <t>Непрограммные расходы органов местного самоуправления (в рамках реализации комплекса мероприятий по благоустройству территории набережной оз.Ломпадь)</t>
  </si>
  <si>
    <t>Основное мероприятие "Информационное освещение деятельности района в новостной ротации радио"</t>
  </si>
  <si>
    <t>Информационное освещение деятельности района в новостной ротации радио</t>
  </si>
  <si>
    <t>23 0 07 00000</t>
  </si>
  <si>
    <t>23 0 07 01000</t>
  </si>
  <si>
    <t>Приложение № 10                                                                                                                                                                к решению Людиновского Районного Собрания "О внесении изменений в решение ЛРС от 25.12.2024 № 308 "О бюджете муниципального района "Город Людиново и Людиновский район" на 2025  год и на плановый период 2026 и 2027 годов"                                                                                                                      от 07.08.2025 №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</si>
</sst>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i/>
      <sz val="12"/>
      <color rgb="FF000000"/>
      <name val="Arial Cy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8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1" xfId="2" applyNumberFormat="1" applyAlignment="1" applyProtection="1"/>
    <xf numFmtId="0" fontId="0" fillId="0" borderId="0" xfId="0" applyAlignment="1" applyProtection="1">
      <protection locked="0"/>
    </xf>
    <xf numFmtId="0" fontId="10" fillId="5" borderId="1" xfId="0" applyFont="1" applyFill="1" applyBorder="1" applyAlignment="1">
      <alignment vertical="top" wrapText="1"/>
    </xf>
    <xf numFmtId="0" fontId="0" fillId="0" borderId="0" xfId="0" applyFill="1" applyProtection="1">
      <protection locked="0"/>
    </xf>
    <xf numFmtId="0" fontId="1" fillId="0" borderId="1" xfId="2" applyNumberFormat="1" applyFill="1" applyProtection="1"/>
    <xf numFmtId="0" fontId="10" fillId="5" borderId="1" xfId="0" applyFont="1" applyFill="1" applyBorder="1" applyAlignment="1">
      <alignment horizontal="left" vertical="top" wrapText="1"/>
    </xf>
    <xf numFmtId="0" fontId="1" fillId="0" borderId="1" xfId="2" applyNumberFormat="1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0" fontId="3" fillId="0" borderId="1" xfId="2" applyNumberFormat="1" applyFont="1" applyProtection="1"/>
    <xf numFmtId="0" fontId="13" fillId="0" borderId="0" xfId="0" applyFont="1" applyProtection="1">
      <protection locked="0"/>
    </xf>
    <xf numFmtId="49" fontId="10" fillId="0" borderId="3" xfId="11" applyNumberFormat="1" applyFont="1" applyBorder="1" applyAlignment="1" applyProtection="1">
      <alignment horizontal="left" vertical="top" wrapText="1"/>
    </xf>
    <xf numFmtId="164" fontId="10" fillId="0" borderId="3" xfId="11" applyNumberFormat="1" applyFont="1" applyBorder="1" applyAlignment="1" applyProtection="1">
      <alignment horizontal="left" vertical="top" wrapText="1"/>
    </xf>
    <xf numFmtId="49" fontId="10" fillId="0" borderId="3" xfId="14" applyNumberFormat="1" applyFont="1" applyBorder="1" applyAlignment="1" applyProtection="1">
      <alignment horizontal="center" vertical="top" wrapText="1"/>
    </xf>
    <xf numFmtId="4" fontId="10" fillId="6" borderId="3" xfId="9" applyNumberFormat="1" applyFont="1" applyFill="1" applyBorder="1" applyAlignment="1" applyProtection="1">
      <alignment horizontal="right" vertical="top" shrinkToFit="1"/>
    </xf>
    <xf numFmtId="0" fontId="0" fillId="0" borderId="1" xfId="0" applyBorder="1" applyProtection="1">
      <protection locked="0"/>
    </xf>
    <xf numFmtId="0" fontId="14" fillId="0" borderId="1" xfId="2" applyNumberFormat="1" applyFont="1" applyBorder="1" applyProtection="1"/>
    <xf numFmtId="0" fontId="15" fillId="0" borderId="1" xfId="0" applyFont="1" applyBorder="1" applyProtection="1">
      <protection locked="0"/>
    </xf>
    <xf numFmtId="0" fontId="14" fillId="0" borderId="4" xfId="2" applyNumberFormat="1" applyFont="1" applyBorder="1" applyProtection="1"/>
    <xf numFmtId="0" fontId="15" fillId="0" borderId="4" xfId="0" applyFont="1" applyBorder="1" applyProtection="1">
      <protection locked="0"/>
    </xf>
    <xf numFmtId="0" fontId="10" fillId="5" borderId="1" xfId="0" applyFont="1" applyFill="1" applyBorder="1" applyAlignment="1">
      <alignment horizontal="left" vertical="top" wrapText="1"/>
    </xf>
    <xf numFmtId="0" fontId="10" fillId="6" borderId="3" xfId="7" applyNumberFormat="1" applyFont="1" applyFill="1" applyBorder="1" applyProtection="1">
      <alignment vertical="top" wrapText="1"/>
    </xf>
    <xf numFmtId="1" fontId="10" fillId="6" borderId="3" xfId="8" applyNumberFormat="1" applyFont="1" applyFill="1" applyBorder="1" applyProtection="1">
      <alignment horizontal="center" vertical="top" shrinkToFit="1"/>
    </xf>
    <xf numFmtId="4" fontId="10" fillId="6" borderId="3" xfId="9" applyNumberFormat="1" applyFont="1" applyFill="1" applyBorder="1" applyProtection="1">
      <alignment horizontal="right" vertical="top" shrinkToFit="1"/>
    </xf>
    <xf numFmtId="4" fontId="8" fillId="0" borderId="3" xfId="8" applyNumberFormat="1" applyFont="1" applyFill="1" applyBorder="1" applyProtection="1">
      <alignment horizontal="center" vertical="top" shrinkToFit="1"/>
    </xf>
    <xf numFmtId="49" fontId="7" fillId="0" borderId="3" xfId="11" applyNumberFormat="1" applyFont="1" applyBorder="1" applyAlignment="1" applyProtection="1">
      <alignment horizontal="left" vertical="top" wrapText="1"/>
    </xf>
    <xf numFmtId="49" fontId="7" fillId="0" borderId="3" xfId="14" applyNumberFormat="1" applyFont="1" applyBorder="1" applyAlignment="1" applyProtection="1">
      <alignment horizontal="center" vertical="top" wrapText="1"/>
    </xf>
    <xf numFmtId="0" fontId="11" fillId="6" borderId="3" xfId="7" applyNumberFormat="1" applyFont="1" applyFill="1" applyBorder="1" applyProtection="1">
      <alignment vertical="top" wrapText="1"/>
    </xf>
    <xf numFmtId="49" fontId="11" fillId="6" borderId="3" xfId="8" applyNumberFormat="1" applyFont="1" applyFill="1" applyBorder="1" applyProtection="1">
      <alignment horizontal="center" vertical="top" shrinkToFit="1"/>
    </xf>
    <xf numFmtId="1" fontId="11" fillId="6" borderId="3" xfId="8" applyNumberFormat="1" applyFont="1" applyFill="1" applyBorder="1" applyProtection="1">
      <alignment horizontal="center" vertical="top" shrinkToFit="1"/>
    </xf>
    <xf numFmtId="4" fontId="11" fillId="6" borderId="3" xfId="9" applyNumberFormat="1" applyFont="1" applyFill="1" applyBorder="1" applyProtection="1">
      <alignment horizontal="right" vertical="top" shrinkToFit="1"/>
    </xf>
    <xf numFmtId="4" fontId="0" fillId="0" borderId="0" xfId="0" applyNumberFormat="1" applyFill="1" applyProtection="1">
      <protection locked="0"/>
    </xf>
    <xf numFmtId="0" fontId="12" fillId="0" borderId="3" xfId="6" applyFont="1" applyFill="1" applyBorder="1">
      <alignment horizontal="center" vertical="center" wrapText="1"/>
    </xf>
    <xf numFmtId="0" fontId="8" fillId="0" borderId="3" xfId="21" applyNumberFormat="1" applyFont="1" applyFill="1" applyBorder="1" applyAlignment="1">
      <alignment horizontal="center" vertical="top" wrapText="1"/>
    </xf>
    <xf numFmtId="0" fontId="8" fillId="0" borderId="3" xfId="7" applyNumberFormat="1" applyFont="1" applyFill="1" applyBorder="1" applyProtection="1">
      <alignment vertical="top" wrapText="1"/>
    </xf>
    <xf numFmtId="49" fontId="8" fillId="0" borderId="3" xfId="8" applyNumberFormat="1" applyFont="1" applyFill="1" applyBorder="1" applyProtection="1">
      <alignment horizontal="center" vertical="top" shrinkToFit="1"/>
    </xf>
    <xf numFmtId="1" fontId="8" fillId="0" borderId="3" xfId="8" applyNumberFormat="1" applyFont="1" applyFill="1" applyBorder="1" applyProtection="1">
      <alignment horizontal="center" vertical="top" shrinkToFit="1"/>
    </xf>
    <xf numFmtId="4" fontId="8" fillId="0" borderId="3" xfId="9" applyNumberFormat="1" applyFont="1" applyFill="1" applyBorder="1" applyProtection="1">
      <alignment horizontal="right" vertical="top" shrinkToFit="1"/>
    </xf>
    <xf numFmtId="0" fontId="7" fillId="0" borderId="3" xfId="7" applyNumberFormat="1" applyFont="1" applyFill="1" applyBorder="1" applyProtection="1">
      <alignment vertical="top" wrapText="1"/>
    </xf>
    <xf numFmtId="49" fontId="7" fillId="0" borderId="3" xfId="8" applyNumberFormat="1" applyFont="1" applyFill="1" applyBorder="1" applyProtection="1">
      <alignment horizontal="center" vertical="top" shrinkToFit="1"/>
    </xf>
    <xf numFmtId="1" fontId="7" fillId="0" borderId="3" xfId="8" applyNumberFormat="1" applyFont="1" applyFill="1" applyBorder="1" applyProtection="1">
      <alignment horizontal="center" vertical="top" shrinkToFit="1"/>
    </xf>
    <xf numFmtId="4" fontId="7" fillId="0" borderId="3" xfId="9" applyNumberFormat="1" applyFont="1" applyFill="1" applyBorder="1" applyProtection="1">
      <alignment horizontal="right" vertical="top" shrinkToFit="1"/>
    </xf>
    <xf numFmtId="4" fontId="7" fillId="0" borderId="3" xfId="9" applyNumberFormat="1" applyFont="1" applyFill="1" applyBorder="1" applyAlignment="1" applyProtection="1">
      <alignment horizontal="right" vertical="center" shrinkToFit="1"/>
    </xf>
    <xf numFmtId="0" fontId="10" fillId="0" borderId="3" xfId="7" applyNumberFormat="1" applyFont="1" applyFill="1" applyBorder="1" applyProtection="1">
      <alignment vertical="top" wrapText="1"/>
    </xf>
    <xf numFmtId="49" fontId="10" fillId="0" borderId="3" xfId="8" applyNumberFormat="1" applyFont="1" applyFill="1" applyBorder="1" applyProtection="1">
      <alignment horizontal="center" vertical="top" shrinkToFit="1"/>
    </xf>
    <xf numFmtId="1" fontId="10" fillId="0" borderId="3" xfId="8" applyNumberFormat="1" applyFont="1" applyFill="1" applyBorder="1" applyProtection="1">
      <alignment horizontal="center" vertical="top" shrinkToFit="1"/>
    </xf>
    <xf numFmtId="4" fontId="10" fillId="0" borderId="3" xfId="9" applyNumberFormat="1" applyFont="1" applyFill="1" applyBorder="1" applyAlignment="1" applyProtection="1">
      <alignment horizontal="right" vertical="center" shrinkToFit="1"/>
    </xf>
    <xf numFmtId="4" fontId="10" fillId="0" borderId="3" xfId="9" applyNumberFormat="1" applyFont="1" applyFill="1" applyBorder="1" applyProtection="1">
      <alignment horizontal="right" vertical="top" shrinkToFit="1"/>
    </xf>
    <xf numFmtId="0" fontId="11" fillId="0" borderId="3" xfId="7" applyNumberFormat="1" applyFont="1" applyFill="1" applyBorder="1" applyProtection="1">
      <alignment vertical="top" wrapText="1"/>
    </xf>
    <xf numFmtId="49" fontId="11" fillId="0" borderId="3" xfId="8" applyNumberFormat="1" applyFont="1" applyFill="1" applyBorder="1" applyProtection="1">
      <alignment horizontal="center" vertical="top" shrinkToFit="1"/>
    </xf>
    <xf numFmtId="1" fontId="11" fillId="0" borderId="3" xfId="8" applyNumberFormat="1" applyFont="1" applyFill="1" applyBorder="1" applyProtection="1">
      <alignment horizontal="center" vertical="top" shrinkToFit="1"/>
    </xf>
    <xf numFmtId="4" fontId="11" fillId="0" borderId="3" xfId="9" applyNumberFormat="1" applyFont="1" applyFill="1" applyBorder="1" applyProtection="1">
      <alignment horizontal="right" vertical="top" shrinkToFit="1"/>
    </xf>
    <xf numFmtId="0" fontId="10" fillId="0" borderId="3" xfId="0" applyFont="1" applyFill="1" applyBorder="1" applyAlignment="1">
      <alignment wrapText="1"/>
    </xf>
    <xf numFmtId="1" fontId="10" fillId="0" borderId="3" xfId="8" applyNumberFormat="1" applyFont="1" applyBorder="1" applyProtection="1">
      <alignment horizontal="center" vertical="top" shrinkToFit="1"/>
    </xf>
    <xf numFmtId="0" fontId="10" fillId="0" borderId="3" xfId="7" applyNumberFormat="1" applyFont="1" applyBorder="1" applyProtection="1">
      <alignment vertical="top" wrapText="1"/>
    </xf>
    <xf numFmtId="0" fontId="10" fillId="0" borderId="3" xfId="7" applyNumberFormat="1" applyFont="1" applyFill="1" applyBorder="1" applyAlignment="1" applyProtection="1">
      <alignment horizontal="left" vertical="top" wrapText="1"/>
    </xf>
    <xf numFmtId="1" fontId="10" fillId="0" borderId="3" xfId="8" applyNumberFormat="1" applyFont="1" applyFill="1" applyBorder="1" applyAlignment="1" applyProtection="1">
      <alignment horizontal="center" vertical="top" shrinkToFit="1"/>
    </xf>
    <xf numFmtId="4" fontId="10" fillId="0" borderId="3" xfId="9" applyNumberFormat="1" applyFont="1" applyFill="1" applyBorder="1" applyAlignment="1" applyProtection="1">
      <alignment vertical="top" shrinkToFit="1"/>
    </xf>
    <xf numFmtId="49" fontId="10" fillId="0" borderId="3" xfId="11" applyNumberFormat="1" applyFont="1" applyFill="1" applyBorder="1" applyAlignment="1" applyProtection="1">
      <alignment horizontal="left" vertical="top" wrapText="1"/>
    </xf>
    <xf numFmtId="49" fontId="10" fillId="0" borderId="3" xfId="14" applyNumberFormat="1" applyFont="1" applyFill="1" applyBorder="1" applyAlignment="1" applyProtection="1">
      <alignment horizontal="center" vertical="top" wrapText="1"/>
    </xf>
    <xf numFmtId="49" fontId="10" fillId="6" borderId="3" xfId="11" applyNumberFormat="1" applyFont="1" applyFill="1" applyBorder="1" applyAlignment="1" applyProtection="1">
      <alignment horizontal="left" vertical="top" wrapText="1"/>
    </xf>
    <xf numFmtId="49" fontId="10" fillId="6" borderId="3" xfId="8" applyNumberFormat="1" applyFont="1" applyFill="1" applyBorder="1" applyProtection="1">
      <alignment horizontal="center" vertical="top" shrinkToFit="1"/>
    </xf>
    <xf numFmtId="0" fontId="10" fillId="6" borderId="3" xfId="0" applyNumberFormat="1" applyFont="1" applyFill="1" applyBorder="1" applyAlignment="1">
      <alignment wrapText="1"/>
    </xf>
    <xf numFmtId="0" fontId="10" fillId="6" borderId="3" xfId="7" applyNumberFormat="1" applyFont="1" applyFill="1" applyBorder="1" applyAlignment="1" applyProtection="1">
      <alignment vertical="top" wrapText="1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4" fontId="11" fillId="6" borderId="3" xfId="12" applyNumberFormat="1" applyFont="1" applyFill="1" applyBorder="1" applyAlignment="1" applyProtection="1">
      <alignment horizontal="right" vertical="top" shrinkToFit="1"/>
    </xf>
    <xf numFmtId="0" fontId="10" fillId="5" borderId="1" xfId="0" applyFont="1" applyFill="1" applyBorder="1" applyAlignment="1">
      <alignment horizontal="left" vertical="top" wrapText="1"/>
    </xf>
    <xf numFmtId="0" fontId="11" fillId="6" borderId="3" xfId="11" applyNumberFormat="1" applyFont="1" applyFill="1" applyBorder="1" applyAlignment="1" applyProtection="1">
      <alignment horizontal="left" vertical="top"/>
    </xf>
    <xf numFmtId="0" fontId="11" fillId="6" borderId="3" xfId="11" applyFont="1" applyFill="1" applyBorder="1" applyAlignment="1">
      <alignment horizontal="left" vertical="top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0" fontId="8" fillId="0" borderId="3" xfId="21" applyNumberFormat="1" applyFont="1" applyFill="1" applyBorder="1" applyAlignment="1" applyProtection="1">
      <alignment horizontal="center" vertical="top" wrapText="1"/>
    </xf>
    <xf numFmtId="0" fontId="8" fillId="0" borderId="3" xfId="21" applyNumberFormat="1" applyFont="1" applyFill="1" applyBorder="1" applyAlignment="1">
      <alignment horizontal="center" vertical="top" wrapText="1"/>
    </xf>
    <xf numFmtId="49" fontId="8" fillId="0" borderId="3" xfId="21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7" fillId="0" borderId="1" xfId="5" applyNumberFormat="1" applyFont="1" applyProtection="1">
      <alignment horizontal="right"/>
    </xf>
    <xf numFmtId="0" fontId="7" fillId="0" borderId="1" xfId="5" applyFo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Protection="1">
      <alignment horizontal="center" vertical="center" wrapText="1"/>
    </xf>
    <xf numFmtId="0" fontId="9" fillId="0" borderId="3" xfId="6" applyFont="1" applyFill="1" applyBorder="1">
      <alignment horizontal="center" vertical="center" wrapTex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6"/>
  <sheetViews>
    <sheetView showGridLines="0" tabSelected="1" zoomScaleSheetLayoutView="100" workbookViewId="0">
      <selection activeCell="A3" sqref="A3:F3"/>
    </sheetView>
  </sheetViews>
  <sheetFormatPr defaultRowHeight="15" outlineLevelRow="6" x14ac:dyDescent="0.25"/>
  <cols>
    <col min="1" max="1" width="83.42578125" style="6" customWidth="1"/>
    <col min="2" max="2" width="13.5703125" style="6" customWidth="1"/>
    <col min="3" max="3" width="10.7109375" style="6" customWidth="1"/>
    <col min="4" max="4" width="16.5703125" style="6" hidden="1" customWidth="1"/>
    <col min="5" max="5" width="16.7109375" style="6" hidden="1" customWidth="1"/>
    <col min="6" max="6" width="17" style="6" customWidth="1"/>
    <col min="7" max="7" width="19.28515625" style="1" customWidth="1"/>
    <col min="8" max="16384" width="9.140625" style="1"/>
  </cols>
  <sheetData>
    <row r="1" spans="1:7" ht="120" customHeight="1" x14ac:dyDescent="0.25">
      <c r="B1" s="69" t="s">
        <v>948</v>
      </c>
      <c r="C1" s="69"/>
      <c r="D1" s="69"/>
      <c r="E1" s="69"/>
      <c r="F1" s="69"/>
      <c r="G1" s="5"/>
    </row>
    <row r="2" spans="1:7" ht="9" customHeight="1" x14ac:dyDescent="0.25">
      <c r="B2" s="8"/>
      <c r="C2" s="8"/>
      <c r="D2" s="22"/>
      <c r="E2" s="22"/>
      <c r="F2" s="8"/>
      <c r="G2" s="5"/>
    </row>
    <row r="3" spans="1:7" ht="47.25" customHeight="1" x14ac:dyDescent="0.25">
      <c r="A3" s="81" t="s">
        <v>814</v>
      </c>
      <c r="B3" s="81"/>
      <c r="C3" s="81"/>
      <c r="D3" s="81"/>
      <c r="E3" s="81"/>
      <c r="F3" s="81"/>
    </row>
    <row r="4" spans="1:7" ht="9.75" customHeight="1" x14ac:dyDescent="0.25">
      <c r="A4" s="77"/>
      <c r="B4" s="78"/>
      <c r="C4" s="78"/>
      <c r="D4" s="78"/>
      <c r="E4" s="78"/>
      <c r="F4" s="78"/>
      <c r="G4" s="2"/>
    </row>
    <row r="5" spans="1:7" ht="15" customHeight="1" x14ac:dyDescent="0.25">
      <c r="A5" s="79" t="s">
        <v>771</v>
      </c>
      <c r="B5" s="80"/>
      <c r="C5" s="80"/>
      <c r="D5" s="80"/>
      <c r="E5" s="80"/>
      <c r="F5" s="80"/>
      <c r="G5" s="2"/>
    </row>
    <row r="6" spans="1:7" ht="38.25" customHeight="1" x14ac:dyDescent="0.25">
      <c r="A6" s="82" t="s">
        <v>772</v>
      </c>
      <c r="B6" s="74" t="s">
        <v>29</v>
      </c>
      <c r="C6" s="74" t="s">
        <v>30</v>
      </c>
      <c r="D6" s="74" t="s">
        <v>815</v>
      </c>
      <c r="E6" s="76" t="s">
        <v>31</v>
      </c>
      <c r="F6" s="74" t="s">
        <v>911</v>
      </c>
      <c r="G6" s="2"/>
    </row>
    <row r="7" spans="1:7" ht="20.25" customHeight="1" x14ac:dyDescent="0.25">
      <c r="A7" s="83"/>
      <c r="B7" s="75"/>
      <c r="C7" s="75"/>
      <c r="D7" s="75"/>
      <c r="E7" s="76"/>
      <c r="F7" s="75"/>
      <c r="G7" s="2"/>
    </row>
    <row r="8" spans="1:7" s="12" customFormat="1" ht="18" customHeight="1" x14ac:dyDescent="0.25">
      <c r="A8" s="34">
        <v>1</v>
      </c>
      <c r="B8" s="35">
        <v>2</v>
      </c>
      <c r="C8" s="35">
        <v>3</v>
      </c>
      <c r="D8" s="35">
        <v>4</v>
      </c>
      <c r="E8" s="35"/>
      <c r="F8" s="35">
        <v>4</v>
      </c>
      <c r="G8" s="11"/>
    </row>
    <row r="9" spans="1:7" ht="45" customHeight="1" x14ac:dyDescent="0.25">
      <c r="A9" s="36" t="s">
        <v>32</v>
      </c>
      <c r="B9" s="37" t="s">
        <v>70</v>
      </c>
      <c r="C9" s="38" t="s">
        <v>0</v>
      </c>
      <c r="D9" s="39">
        <f>D10+D22</f>
        <v>8131000</v>
      </c>
      <c r="E9" s="26">
        <f>F9-D9</f>
        <v>-3684595.37</v>
      </c>
      <c r="F9" s="39">
        <f>F10+F22</f>
        <v>4446404.63</v>
      </c>
      <c r="G9" s="2"/>
    </row>
    <row r="10" spans="1:7" ht="15" customHeight="1" outlineLevel="1" x14ac:dyDescent="0.25">
      <c r="A10" s="40" t="s">
        <v>33</v>
      </c>
      <c r="B10" s="41" t="s">
        <v>71</v>
      </c>
      <c r="C10" s="42" t="s">
        <v>0</v>
      </c>
      <c r="D10" s="43">
        <f>D11</f>
        <v>7322000</v>
      </c>
      <c r="E10" s="26">
        <f t="shared" ref="E10:E73" si="0">F10-D10</f>
        <v>-5949834.4900000002</v>
      </c>
      <c r="F10" s="43">
        <f>F11</f>
        <v>1372165.51</v>
      </c>
      <c r="G10" s="2"/>
    </row>
    <row r="11" spans="1:7" ht="33.75" customHeight="1" outlineLevel="3" x14ac:dyDescent="0.25">
      <c r="A11" s="40" t="s">
        <v>34</v>
      </c>
      <c r="B11" s="41" t="s">
        <v>72</v>
      </c>
      <c r="C11" s="42" t="s">
        <v>0</v>
      </c>
      <c r="D11" s="43">
        <f>D12+D17</f>
        <v>7322000</v>
      </c>
      <c r="E11" s="26">
        <f t="shared" si="0"/>
        <v>-5949834.4900000002</v>
      </c>
      <c r="F11" s="43">
        <f>F12+F17</f>
        <v>1372165.51</v>
      </c>
      <c r="G11" s="2"/>
    </row>
    <row r="12" spans="1:7" ht="32.25" customHeight="1" outlineLevel="4" x14ac:dyDescent="0.25">
      <c r="A12" s="40" t="s">
        <v>904</v>
      </c>
      <c r="B12" s="41" t="s">
        <v>73</v>
      </c>
      <c r="C12" s="42" t="s">
        <v>0</v>
      </c>
      <c r="D12" s="43">
        <f>D13+D15</f>
        <v>6102000</v>
      </c>
      <c r="E12" s="26">
        <f t="shared" si="0"/>
        <v>-6000000</v>
      </c>
      <c r="F12" s="43">
        <f>F13+F15</f>
        <v>102000</v>
      </c>
      <c r="G12" s="2"/>
    </row>
    <row r="13" spans="1:7" ht="19.5" hidden="1" customHeight="1" outlineLevel="5" x14ac:dyDescent="0.25">
      <c r="A13" s="40" t="s">
        <v>36</v>
      </c>
      <c r="B13" s="41" t="s">
        <v>73</v>
      </c>
      <c r="C13" s="42" t="s">
        <v>1</v>
      </c>
      <c r="D13" s="43">
        <f>D14</f>
        <v>6000000</v>
      </c>
      <c r="E13" s="26">
        <f t="shared" si="0"/>
        <v>-6000000</v>
      </c>
      <c r="F13" s="43">
        <f>F14</f>
        <v>0</v>
      </c>
      <c r="G13" s="2"/>
    </row>
    <row r="14" spans="1:7" ht="31.5" hidden="1" customHeight="1" outlineLevel="6" x14ac:dyDescent="0.25">
      <c r="A14" s="40" t="s">
        <v>37</v>
      </c>
      <c r="B14" s="41" t="s">
        <v>73</v>
      </c>
      <c r="C14" s="42" t="s">
        <v>2</v>
      </c>
      <c r="D14" s="44">
        <v>6000000</v>
      </c>
      <c r="E14" s="26">
        <f t="shared" si="0"/>
        <v>-6000000</v>
      </c>
      <c r="F14" s="44">
        <v>0</v>
      </c>
      <c r="G14" s="2"/>
    </row>
    <row r="15" spans="1:7" s="19" customFormat="1" ht="16.5" customHeight="1" outlineLevel="6" x14ac:dyDescent="0.25">
      <c r="A15" s="45" t="s">
        <v>39</v>
      </c>
      <c r="B15" s="46" t="s">
        <v>73</v>
      </c>
      <c r="C15" s="47">
        <v>500</v>
      </c>
      <c r="D15" s="48">
        <f>D16</f>
        <v>102000</v>
      </c>
      <c r="E15" s="26">
        <f t="shared" si="0"/>
        <v>0</v>
      </c>
      <c r="F15" s="48">
        <f>F16</f>
        <v>102000</v>
      </c>
      <c r="G15" s="18"/>
    </row>
    <row r="16" spans="1:7" s="21" customFormat="1" ht="18" customHeight="1" outlineLevel="6" x14ac:dyDescent="0.25">
      <c r="A16" s="45" t="s">
        <v>40</v>
      </c>
      <c r="B16" s="46" t="s">
        <v>73</v>
      </c>
      <c r="C16" s="47">
        <v>540</v>
      </c>
      <c r="D16" s="48">
        <v>102000</v>
      </c>
      <c r="E16" s="26">
        <f t="shared" si="0"/>
        <v>0</v>
      </c>
      <c r="F16" s="48">
        <v>102000</v>
      </c>
      <c r="G16" s="20"/>
    </row>
    <row r="17" spans="1:7" s="17" customFormat="1" ht="32.25" customHeight="1" outlineLevel="4" x14ac:dyDescent="0.25">
      <c r="A17" s="45" t="s">
        <v>38</v>
      </c>
      <c r="B17" s="46" t="s">
        <v>398</v>
      </c>
      <c r="C17" s="47" t="s">
        <v>0</v>
      </c>
      <c r="D17" s="49">
        <f>D20+D18</f>
        <v>1220000</v>
      </c>
      <c r="E17" s="26">
        <f t="shared" si="0"/>
        <v>50165.510000000009</v>
      </c>
      <c r="F17" s="49">
        <f>F20+F18</f>
        <v>1270165.51</v>
      </c>
      <c r="G17" s="2"/>
    </row>
    <row r="18" spans="1:7" ht="18" hidden="1" customHeight="1" outlineLevel="5" x14ac:dyDescent="0.25">
      <c r="A18" s="45" t="s">
        <v>36</v>
      </c>
      <c r="B18" s="46" t="s">
        <v>398</v>
      </c>
      <c r="C18" s="47" t="s">
        <v>1</v>
      </c>
      <c r="D18" s="49">
        <f>D19</f>
        <v>0</v>
      </c>
      <c r="E18" s="26">
        <f t="shared" si="0"/>
        <v>0</v>
      </c>
      <c r="F18" s="49">
        <f>F19</f>
        <v>0</v>
      </c>
      <c r="G18" s="2"/>
    </row>
    <row r="19" spans="1:7" ht="30" hidden="1" outlineLevel="6" x14ac:dyDescent="0.25">
      <c r="A19" s="45" t="s">
        <v>37</v>
      </c>
      <c r="B19" s="46" t="s">
        <v>398</v>
      </c>
      <c r="C19" s="47" t="s">
        <v>2</v>
      </c>
      <c r="D19" s="49"/>
      <c r="E19" s="26">
        <f t="shared" si="0"/>
        <v>0</v>
      </c>
      <c r="F19" s="49"/>
      <c r="G19" s="2"/>
    </row>
    <row r="20" spans="1:7" outlineLevel="5" collapsed="1" x14ac:dyDescent="0.25">
      <c r="A20" s="45" t="s">
        <v>39</v>
      </c>
      <c r="B20" s="46" t="s">
        <v>398</v>
      </c>
      <c r="C20" s="47" t="s">
        <v>3</v>
      </c>
      <c r="D20" s="49">
        <f>D21</f>
        <v>1220000</v>
      </c>
      <c r="E20" s="26">
        <f t="shared" si="0"/>
        <v>50165.510000000009</v>
      </c>
      <c r="F20" s="49">
        <f>F21</f>
        <v>1270165.51</v>
      </c>
      <c r="G20" s="2"/>
    </row>
    <row r="21" spans="1:7" ht="16.5" customHeight="1" outlineLevel="6" x14ac:dyDescent="0.25">
      <c r="A21" s="45" t="s">
        <v>40</v>
      </c>
      <c r="B21" s="46" t="s">
        <v>398</v>
      </c>
      <c r="C21" s="47" t="s">
        <v>4</v>
      </c>
      <c r="D21" s="48">
        <v>1220000</v>
      </c>
      <c r="E21" s="26">
        <f t="shared" si="0"/>
        <v>50165.510000000009</v>
      </c>
      <c r="F21" s="48">
        <v>1270165.51</v>
      </c>
      <c r="G21" s="2"/>
    </row>
    <row r="22" spans="1:7" ht="31.5" customHeight="1" outlineLevel="1" x14ac:dyDescent="0.25">
      <c r="A22" s="45" t="s">
        <v>41</v>
      </c>
      <c r="B22" s="46" t="s">
        <v>399</v>
      </c>
      <c r="C22" s="47" t="s">
        <v>0</v>
      </c>
      <c r="D22" s="49">
        <f>D23+D30</f>
        <v>809000</v>
      </c>
      <c r="E22" s="26">
        <f t="shared" si="0"/>
        <v>2265239.12</v>
      </c>
      <c r="F22" s="49">
        <f>F23+F30+F34</f>
        <v>3074239.12</v>
      </c>
      <c r="G22" s="2"/>
    </row>
    <row r="23" spans="1:7" ht="30" outlineLevel="3" x14ac:dyDescent="0.25">
      <c r="A23" s="45" t="s">
        <v>42</v>
      </c>
      <c r="B23" s="46" t="s">
        <v>400</v>
      </c>
      <c r="C23" s="47" t="s">
        <v>0</v>
      </c>
      <c r="D23" s="49">
        <f>D24+D27</f>
        <v>0</v>
      </c>
      <c r="E23" s="26">
        <f t="shared" si="0"/>
        <v>305000</v>
      </c>
      <c r="F23" s="49">
        <f>F24+F27</f>
        <v>305000</v>
      </c>
      <c r="G23" s="2"/>
    </row>
    <row r="24" spans="1:7" ht="50.25" hidden="1" customHeight="1" outlineLevel="4" x14ac:dyDescent="0.25">
      <c r="A24" s="45" t="s">
        <v>43</v>
      </c>
      <c r="B24" s="46" t="s">
        <v>401</v>
      </c>
      <c r="C24" s="47" t="s">
        <v>0</v>
      </c>
      <c r="D24" s="49">
        <f>D25</f>
        <v>0</v>
      </c>
      <c r="E24" s="26">
        <f t="shared" si="0"/>
        <v>0</v>
      </c>
      <c r="F24" s="49">
        <f>F25</f>
        <v>0</v>
      </c>
      <c r="G24" s="2"/>
    </row>
    <row r="25" spans="1:7" ht="21" hidden="1" customHeight="1" outlineLevel="5" x14ac:dyDescent="0.25">
      <c r="A25" s="45" t="s">
        <v>36</v>
      </c>
      <c r="B25" s="46" t="s">
        <v>401</v>
      </c>
      <c r="C25" s="47" t="s">
        <v>1</v>
      </c>
      <c r="D25" s="49">
        <f>D26</f>
        <v>0</v>
      </c>
      <c r="E25" s="26">
        <f t="shared" si="0"/>
        <v>0</v>
      </c>
      <c r="F25" s="49">
        <f>F26</f>
        <v>0</v>
      </c>
      <c r="G25" s="2"/>
    </row>
    <row r="26" spans="1:7" ht="36.75" hidden="1" customHeight="1" outlineLevel="6" x14ac:dyDescent="0.25">
      <c r="A26" s="45" t="s">
        <v>37</v>
      </c>
      <c r="B26" s="46" t="s">
        <v>401</v>
      </c>
      <c r="C26" s="47" t="s">
        <v>2</v>
      </c>
      <c r="D26" s="49">
        <v>0</v>
      </c>
      <c r="E26" s="26">
        <f t="shared" si="0"/>
        <v>0</v>
      </c>
      <c r="F26" s="49">
        <v>0</v>
      </c>
      <c r="G26" s="2"/>
    </row>
    <row r="27" spans="1:7" outlineLevel="4" collapsed="1" x14ac:dyDescent="0.25">
      <c r="A27" s="45" t="s">
        <v>44</v>
      </c>
      <c r="B27" s="46" t="s">
        <v>402</v>
      </c>
      <c r="C27" s="47" t="s">
        <v>0</v>
      </c>
      <c r="D27" s="49">
        <f>D28</f>
        <v>0</v>
      </c>
      <c r="E27" s="26">
        <f t="shared" si="0"/>
        <v>305000</v>
      </c>
      <c r="F27" s="49">
        <f>F28</f>
        <v>305000</v>
      </c>
      <c r="G27" s="2"/>
    </row>
    <row r="28" spans="1:7" ht="21.75" customHeight="1" outlineLevel="5" x14ac:dyDescent="0.25">
      <c r="A28" s="45" t="s">
        <v>39</v>
      </c>
      <c r="B28" s="46" t="s">
        <v>402</v>
      </c>
      <c r="C28" s="47">
        <v>500</v>
      </c>
      <c r="D28" s="49">
        <f>D29</f>
        <v>0</v>
      </c>
      <c r="E28" s="26">
        <f t="shared" si="0"/>
        <v>305000</v>
      </c>
      <c r="F28" s="49">
        <f>F29</f>
        <v>305000</v>
      </c>
      <c r="G28" s="2"/>
    </row>
    <row r="29" spans="1:7" ht="21" customHeight="1" outlineLevel="6" x14ac:dyDescent="0.25">
      <c r="A29" s="45" t="s">
        <v>40</v>
      </c>
      <c r="B29" s="46" t="s">
        <v>402</v>
      </c>
      <c r="C29" s="47">
        <v>540</v>
      </c>
      <c r="D29" s="49">
        <v>0</v>
      </c>
      <c r="E29" s="26">
        <f t="shared" si="0"/>
        <v>305000</v>
      </c>
      <c r="F29" s="49">
        <v>305000</v>
      </c>
      <c r="G29" s="2"/>
    </row>
    <row r="30" spans="1:7" ht="45" customHeight="1" outlineLevel="3" x14ac:dyDescent="0.25">
      <c r="A30" s="45" t="s">
        <v>45</v>
      </c>
      <c r="B30" s="46" t="s">
        <v>403</v>
      </c>
      <c r="C30" s="47" t="s">
        <v>0</v>
      </c>
      <c r="D30" s="49">
        <f>D31</f>
        <v>809000</v>
      </c>
      <c r="E30" s="26">
        <f t="shared" si="0"/>
        <v>0</v>
      </c>
      <c r="F30" s="49">
        <f>F31</f>
        <v>809000</v>
      </c>
      <c r="G30" s="2"/>
    </row>
    <row r="31" spans="1:7" ht="30.75" customHeight="1" outlineLevel="4" x14ac:dyDescent="0.25">
      <c r="A31" s="45" t="s">
        <v>46</v>
      </c>
      <c r="B31" s="46" t="s">
        <v>404</v>
      </c>
      <c r="C31" s="47" t="s">
        <v>0</v>
      </c>
      <c r="D31" s="49">
        <f>D32</f>
        <v>809000</v>
      </c>
      <c r="E31" s="26">
        <f t="shared" si="0"/>
        <v>0</v>
      </c>
      <c r="F31" s="49">
        <f>F32</f>
        <v>809000</v>
      </c>
      <c r="G31" s="2"/>
    </row>
    <row r="32" spans="1:7" ht="18.75" customHeight="1" outlineLevel="5" x14ac:dyDescent="0.25">
      <c r="A32" s="45" t="s">
        <v>36</v>
      </c>
      <c r="B32" s="46" t="s">
        <v>404</v>
      </c>
      <c r="C32" s="47" t="s">
        <v>1</v>
      </c>
      <c r="D32" s="49">
        <f>D33</f>
        <v>809000</v>
      </c>
      <c r="E32" s="26">
        <f t="shared" si="0"/>
        <v>0</v>
      </c>
      <c r="F32" s="49">
        <f>F33</f>
        <v>809000</v>
      </c>
      <c r="G32" s="2"/>
    </row>
    <row r="33" spans="1:7" ht="28.5" customHeight="1" outlineLevel="6" x14ac:dyDescent="0.25">
      <c r="A33" s="45" t="s">
        <v>37</v>
      </c>
      <c r="B33" s="46" t="s">
        <v>404</v>
      </c>
      <c r="C33" s="47" t="s">
        <v>2</v>
      </c>
      <c r="D33" s="49">
        <v>809000</v>
      </c>
      <c r="E33" s="26">
        <f t="shared" si="0"/>
        <v>0</v>
      </c>
      <c r="F33" s="49">
        <v>809000</v>
      </c>
      <c r="G33" s="2"/>
    </row>
    <row r="34" spans="1:7" ht="34.5" customHeight="1" outlineLevel="6" x14ac:dyDescent="0.25">
      <c r="A34" s="45" t="s">
        <v>912</v>
      </c>
      <c r="B34" s="46" t="s">
        <v>913</v>
      </c>
      <c r="C34" s="47"/>
      <c r="D34" s="49">
        <v>0</v>
      </c>
      <c r="E34" s="26">
        <f t="shared" si="0"/>
        <v>1960239.12</v>
      </c>
      <c r="F34" s="49">
        <f>F35</f>
        <v>1960239.12</v>
      </c>
      <c r="G34" s="2"/>
    </row>
    <row r="35" spans="1:7" ht="35.25" customHeight="1" outlineLevel="6" x14ac:dyDescent="0.25">
      <c r="A35" s="45" t="s">
        <v>914</v>
      </c>
      <c r="B35" s="46" t="s">
        <v>915</v>
      </c>
      <c r="C35" s="47"/>
      <c r="D35" s="49">
        <v>0</v>
      </c>
      <c r="E35" s="26">
        <f t="shared" si="0"/>
        <v>1960239.12</v>
      </c>
      <c r="F35" s="49">
        <f>F36</f>
        <v>1960239.12</v>
      </c>
      <c r="G35" s="2"/>
    </row>
    <row r="36" spans="1:7" ht="18.75" customHeight="1" outlineLevel="6" x14ac:dyDescent="0.25">
      <c r="A36" s="45" t="s">
        <v>36</v>
      </c>
      <c r="B36" s="46" t="s">
        <v>915</v>
      </c>
      <c r="C36" s="47">
        <v>200</v>
      </c>
      <c r="D36" s="49">
        <v>0</v>
      </c>
      <c r="E36" s="26">
        <f t="shared" si="0"/>
        <v>1960239.12</v>
      </c>
      <c r="F36" s="49">
        <f>F37</f>
        <v>1960239.12</v>
      </c>
      <c r="G36" s="2"/>
    </row>
    <row r="37" spans="1:7" ht="36" customHeight="1" outlineLevel="6" x14ac:dyDescent="0.25">
      <c r="A37" s="45" t="s">
        <v>37</v>
      </c>
      <c r="B37" s="46" t="s">
        <v>915</v>
      </c>
      <c r="C37" s="47">
        <v>240</v>
      </c>
      <c r="D37" s="49">
        <v>0</v>
      </c>
      <c r="E37" s="26">
        <f t="shared" si="0"/>
        <v>1960239.12</v>
      </c>
      <c r="F37" s="49">
        <v>1960239.12</v>
      </c>
      <c r="G37" s="2"/>
    </row>
    <row r="38" spans="1:7" ht="31.5" customHeight="1" x14ac:dyDescent="0.25">
      <c r="A38" s="50" t="s">
        <v>47</v>
      </c>
      <c r="B38" s="51" t="s">
        <v>405</v>
      </c>
      <c r="C38" s="52" t="s">
        <v>0</v>
      </c>
      <c r="D38" s="53">
        <f>D47+D59+D81+D120+D39</f>
        <v>197918074</v>
      </c>
      <c r="E38" s="26">
        <f t="shared" si="0"/>
        <v>-2555077</v>
      </c>
      <c r="F38" s="53">
        <f>F47+F59+F81+F120+F39</f>
        <v>195362997</v>
      </c>
      <c r="G38" s="2"/>
    </row>
    <row r="39" spans="1:7" ht="17.25" customHeight="1" outlineLevel="3" x14ac:dyDescent="0.25">
      <c r="A39" s="54" t="s">
        <v>816</v>
      </c>
      <c r="B39" s="55" t="s">
        <v>823</v>
      </c>
      <c r="C39" s="47" t="s">
        <v>0</v>
      </c>
      <c r="D39" s="49">
        <f>D40+D43</f>
        <v>25153681</v>
      </c>
      <c r="E39" s="26">
        <f t="shared" si="0"/>
        <v>-4112345</v>
      </c>
      <c r="F39" s="49">
        <f>F40+F43</f>
        <v>21041336</v>
      </c>
      <c r="G39" s="2"/>
    </row>
    <row r="40" spans="1:7" ht="48" customHeight="1" outlineLevel="4" x14ac:dyDescent="0.25">
      <c r="A40" s="56" t="s">
        <v>782</v>
      </c>
      <c r="B40" s="55" t="s">
        <v>824</v>
      </c>
      <c r="C40" s="47" t="s">
        <v>0</v>
      </c>
      <c r="D40" s="49">
        <f>D41</f>
        <v>416247</v>
      </c>
      <c r="E40" s="26">
        <f t="shared" si="0"/>
        <v>720000</v>
      </c>
      <c r="F40" s="49">
        <f>F41</f>
        <v>1136247</v>
      </c>
      <c r="G40" s="2"/>
    </row>
    <row r="41" spans="1:7" ht="17.25" customHeight="1" outlineLevel="5" x14ac:dyDescent="0.25">
      <c r="A41" s="45" t="s">
        <v>50</v>
      </c>
      <c r="B41" s="55" t="s">
        <v>824</v>
      </c>
      <c r="C41" s="47" t="s">
        <v>5</v>
      </c>
      <c r="D41" s="49">
        <f>D42</f>
        <v>416247</v>
      </c>
      <c r="E41" s="26">
        <f t="shared" si="0"/>
        <v>720000</v>
      </c>
      <c r="F41" s="49">
        <f>F42</f>
        <v>1136247</v>
      </c>
      <c r="G41" s="2"/>
    </row>
    <row r="42" spans="1:7" ht="18.75" customHeight="1" outlineLevel="6" x14ac:dyDescent="0.25">
      <c r="A42" s="45" t="s">
        <v>51</v>
      </c>
      <c r="B42" s="55" t="s">
        <v>824</v>
      </c>
      <c r="C42" s="47" t="s">
        <v>6</v>
      </c>
      <c r="D42" s="49">
        <v>416247</v>
      </c>
      <c r="E42" s="26">
        <f t="shared" si="0"/>
        <v>720000</v>
      </c>
      <c r="F42" s="49">
        <v>1136247</v>
      </c>
      <c r="G42" s="2"/>
    </row>
    <row r="43" spans="1:7" ht="32.25" customHeight="1" outlineLevel="4" x14ac:dyDescent="0.25">
      <c r="A43" s="45" t="s">
        <v>55</v>
      </c>
      <c r="B43" s="46" t="s">
        <v>876</v>
      </c>
      <c r="C43" s="47" t="s">
        <v>0</v>
      </c>
      <c r="D43" s="49">
        <f>D44</f>
        <v>24737434</v>
      </c>
      <c r="E43" s="26">
        <f t="shared" si="0"/>
        <v>-4832345</v>
      </c>
      <c r="F43" s="49">
        <f>F44</f>
        <v>19905089</v>
      </c>
      <c r="G43" s="2"/>
    </row>
    <row r="44" spans="1:7" ht="17.25" customHeight="1" outlineLevel="5" x14ac:dyDescent="0.25">
      <c r="A44" s="45" t="s">
        <v>50</v>
      </c>
      <c r="B44" s="46" t="s">
        <v>876</v>
      </c>
      <c r="C44" s="47" t="s">
        <v>5</v>
      </c>
      <c r="D44" s="49">
        <f>D45+D46</f>
        <v>24737434</v>
      </c>
      <c r="E44" s="26">
        <f t="shared" si="0"/>
        <v>-4832345</v>
      </c>
      <c r="F44" s="49">
        <f>F45+F46</f>
        <v>19905089</v>
      </c>
      <c r="G44" s="2"/>
    </row>
    <row r="45" spans="1:7" ht="20.25" customHeight="1" outlineLevel="6" x14ac:dyDescent="0.25">
      <c r="A45" s="45" t="s">
        <v>54</v>
      </c>
      <c r="B45" s="46" t="s">
        <v>409</v>
      </c>
      <c r="C45" s="47" t="s">
        <v>8</v>
      </c>
      <c r="D45" s="49">
        <v>0</v>
      </c>
      <c r="E45" s="26">
        <f t="shared" si="0"/>
        <v>0</v>
      </c>
      <c r="F45" s="49">
        <v>0</v>
      </c>
      <c r="G45" s="2"/>
    </row>
    <row r="46" spans="1:7" outlineLevel="6" x14ac:dyDescent="0.25">
      <c r="A46" s="45" t="s">
        <v>51</v>
      </c>
      <c r="B46" s="46" t="s">
        <v>876</v>
      </c>
      <c r="C46" s="47" t="s">
        <v>6</v>
      </c>
      <c r="D46" s="49">
        <v>24737434</v>
      </c>
      <c r="E46" s="26">
        <f t="shared" si="0"/>
        <v>-4832345</v>
      </c>
      <c r="F46" s="49">
        <v>19905089</v>
      </c>
      <c r="G46" s="2"/>
    </row>
    <row r="47" spans="1:7" ht="31.5" customHeight="1" outlineLevel="3" x14ac:dyDescent="0.25">
      <c r="A47" s="45" t="s">
        <v>48</v>
      </c>
      <c r="B47" s="46" t="s">
        <v>406</v>
      </c>
      <c r="C47" s="47" t="s">
        <v>0</v>
      </c>
      <c r="D47" s="49">
        <f>D48+D56</f>
        <v>1730029</v>
      </c>
      <c r="E47" s="26">
        <f t="shared" si="0"/>
        <v>1000000</v>
      </c>
      <c r="F47" s="49">
        <f>F48+F56</f>
        <v>2730029</v>
      </c>
      <c r="G47" s="2"/>
    </row>
    <row r="48" spans="1:7" ht="18.75" customHeight="1" outlineLevel="4" x14ac:dyDescent="0.25">
      <c r="A48" s="45" t="s">
        <v>49</v>
      </c>
      <c r="B48" s="46" t="s">
        <v>407</v>
      </c>
      <c r="C48" s="47" t="s">
        <v>0</v>
      </c>
      <c r="D48" s="49">
        <f>D49+D51</f>
        <v>1612000</v>
      </c>
      <c r="E48" s="26">
        <f t="shared" si="0"/>
        <v>500000</v>
      </c>
      <c r="F48" s="49">
        <f>F49+F51</f>
        <v>2112000</v>
      </c>
      <c r="G48" s="2"/>
    </row>
    <row r="49" spans="1:7" ht="19.5" customHeight="1" outlineLevel="5" x14ac:dyDescent="0.25">
      <c r="A49" s="45" t="s">
        <v>35</v>
      </c>
      <c r="B49" s="46" t="s">
        <v>407</v>
      </c>
      <c r="C49" s="47" t="s">
        <v>1</v>
      </c>
      <c r="D49" s="49">
        <f>D50</f>
        <v>612000</v>
      </c>
      <c r="E49" s="26">
        <f t="shared" si="0"/>
        <v>500000</v>
      </c>
      <c r="F49" s="49">
        <f>F50</f>
        <v>1112000</v>
      </c>
      <c r="G49" s="2"/>
    </row>
    <row r="50" spans="1:7" ht="31.5" customHeight="1" outlineLevel="6" x14ac:dyDescent="0.25">
      <c r="A50" s="45" t="s">
        <v>37</v>
      </c>
      <c r="B50" s="46" t="s">
        <v>407</v>
      </c>
      <c r="C50" s="47" t="s">
        <v>2</v>
      </c>
      <c r="D50" s="49">
        <v>612000</v>
      </c>
      <c r="E50" s="26">
        <f t="shared" si="0"/>
        <v>500000</v>
      </c>
      <c r="F50" s="49">
        <v>1112000</v>
      </c>
      <c r="G50" s="2"/>
    </row>
    <row r="51" spans="1:7" ht="17.25" customHeight="1" outlineLevel="5" x14ac:dyDescent="0.25">
      <c r="A51" s="45" t="s">
        <v>50</v>
      </c>
      <c r="B51" s="46" t="s">
        <v>407</v>
      </c>
      <c r="C51" s="47" t="s">
        <v>5</v>
      </c>
      <c r="D51" s="49">
        <f>D52</f>
        <v>1000000</v>
      </c>
      <c r="E51" s="26">
        <f t="shared" si="0"/>
        <v>0</v>
      </c>
      <c r="F51" s="49">
        <f>F52</f>
        <v>1000000</v>
      </c>
      <c r="G51" s="2"/>
    </row>
    <row r="52" spans="1:7" ht="18.75" customHeight="1" outlineLevel="6" x14ac:dyDescent="0.25">
      <c r="A52" s="45" t="s">
        <v>51</v>
      </c>
      <c r="B52" s="46" t="s">
        <v>407</v>
      </c>
      <c r="C52" s="47" t="s">
        <v>6</v>
      </c>
      <c r="D52" s="49">
        <v>1000000</v>
      </c>
      <c r="E52" s="26">
        <f t="shared" si="0"/>
        <v>0</v>
      </c>
      <c r="F52" s="49">
        <v>1000000</v>
      </c>
      <c r="G52" s="2"/>
    </row>
    <row r="53" spans="1:7" ht="30" hidden="1" outlineLevel="4" x14ac:dyDescent="0.25">
      <c r="A53" s="45" t="s">
        <v>52</v>
      </c>
      <c r="B53" s="46" t="s">
        <v>7</v>
      </c>
      <c r="C53" s="47" t="s">
        <v>0</v>
      </c>
      <c r="D53" s="49">
        <v>0</v>
      </c>
      <c r="E53" s="26">
        <f t="shared" si="0"/>
        <v>0</v>
      </c>
      <c r="F53" s="49">
        <v>0</v>
      </c>
      <c r="G53" s="2"/>
    </row>
    <row r="54" spans="1:7" hidden="1" outlineLevel="5" x14ac:dyDescent="0.25">
      <c r="A54" s="45" t="s">
        <v>50</v>
      </c>
      <c r="B54" s="46" t="s">
        <v>7</v>
      </c>
      <c r="C54" s="47" t="s">
        <v>5</v>
      </c>
      <c r="D54" s="49">
        <v>0</v>
      </c>
      <c r="E54" s="26">
        <f t="shared" si="0"/>
        <v>0</v>
      </c>
      <c r="F54" s="49">
        <v>0</v>
      </c>
      <c r="G54" s="2"/>
    </row>
    <row r="55" spans="1:7" hidden="1" outlineLevel="6" x14ac:dyDescent="0.25">
      <c r="A55" s="45" t="s">
        <v>51</v>
      </c>
      <c r="B55" s="46" t="s">
        <v>7</v>
      </c>
      <c r="C55" s="47" t="s">
        <v>6</v>
      </c>
      <c r="D55" s="49">
        <v>0</v>
      </c>
      <c r="E55" s="26">
        <f t="shared" si="0"/>
        <v>0</v>
      </c>
      <c r="F55" s="49">
        <v>0</v>
      </c>
      <c r="G55" s="2"/>
    </row>
    <row r="56" spans="1:7" ht="30.75" customHeight="1" outlineLevel="4" collapsed="1" x14ac:dyDescent="0.25">
      <c r="A56" s="45" t="s">
        <v>53</v>
      </c>
      <c r="B56" s="46" t="s">
        <v>408</v>
      </c>
      <c r="C56" s="47" t="s">
        <v>0</v>
      </c>
      <c r="D56" s="49">
        <f>D57</f>
        <v>118029</v>
      </c>
      <c r="E56" s="26">
        <f t="shared" si="0"/>
        <v>500000</v>
      </c>
      <c r="F56" s="49">
        <f>F57</f>
        <v>618029</v>
      </c>
      <c r="G56" s="2"/>
    </row>
    <row r="57" spans="1:7" ht="18.75" customHeight="1" outlineLevel="5" x14ac:dyDescent="0.25">
      <c r="A57" s="45" t="s">
        <v>50</v>
      </c>
      <c r="B57" s="46" t="s">
        <v>408</v>
      </c>
      <c r="C57" s="47" t="s">
        <v>5</v>
      </c>
      <c r="D57" s="49">
        <f>D58</f>
        <v>118029</v>
      </c>
      <c r="E57" s="26">
        <f t="shared" si="0"/>
        <v>500000</v>
      </c>
      <c r="F57" s="49">
        <f>F58</f>
        <v>618029</v>
      </c>
      <c r="G57" s="2"/>
    </row>
    <row r="58" spans="1:7" ht="18.75" customHeight="1" outlineLevel="6" x14ac:dyDescent="0.25">
      <c r="A58" s="45" t="s">
        <v>54</v>
      </c>
      <c r="B58" s="46" t="s">
        <v>408</v>
      </c>
      <c r="C58" s="47">
        <v>320</v>
      </c>
      <c r="D58" s="49">
        <v>118029</v>
      </c>
      <c r="E58" s="26">
        <f t="shared" si="0"/>
        <v>500000</v>
      </c>
      <c r="F58" s="49">
        <v>618029</v>
      </c>
      <c r="G58" s="2"/>
    </row>
    <row r="59" spans="1:7" ht="33" customHeight="1" outlineLevel="3" x14ac:dyDescent="0.25">
      <c r="A59" s="45" t="s">
        <v>56</v>
      </c>
      <c r="B59" s="46" t="s">
        <v>410</v>
      </c>
      <c r="C59" s="47" t="s">
        <v>0</v>
      </c>
      <c r="D59" s="49">
        <f>D60+D63+D66+D69+D72+D75+D78</f>
        <v>981000</v>
      </c>
      <c r="E59" s="26">
        <f t="shared" si="0"/>
        <v>100000</v>
      </c>
      <c r="F59" s="49">
        <f>F60+F63+F66+F69+F72+F75+F78</f>
        <v>1081000</v>
      </c>
      <c r="G59" s="2"/>
    </row>
    <row r="60" spans="1:7" ht="33" customHeight="1" outlineLevel="4" x14ac:dyDescent="0.25">
      <c r="A60" s="45" t="s">
        <v>57</v>
      </c>
      <c r="B60" s="46" t="s">
        <v>411</v>
      </c>
      <c r="C60" s="47" t="s">
        <v>0</v>
      </c>
      <c r="D60" s="49">
        <f>D61</f>
        <v>255000</v>
      </c>
      <c r="E60" s="26">
        <f t="shared" si="0"/>
        <v>100000</v>
      </c>
      <c r="F60" s="49">
        <f>F61</f>
        <v>355000</v>
      </c>
      <c r="G60" s="2"/>
    </row>
    <row r="61" spans="1:7" outlineLevel="5" x14ac:dyDescent="0.25">
      <c r="A61" s="45" t="s">
        <v>58</v>
      </c>
      <c r="B61" s="46" t="s">
        <v>411</v>
      </c>
      <c r="C61" s="47" t="s">
        <v>9</v>
      </c>
      <c r="D61" s="49">
        <f>D62</f>
        <v>255000</v>
      </c>
      <c r="E61" s="26">
        <f t="shared" si="0"/>
        <v>100000</v>
      </c>
      <c r="F61" s="49">
        <f>F62</f>
        <v>355000</v>
      </c>
      <c r="G61" s="2"/>
    </row>
    <row r="62" spans="1:7" outlineLevel="6" x14ac:dyDescent="0.25">
      <c r="A62" s="45" t="s">
        <v>59</v>
      </c>
      <c r="B62" s="46" t="s">
        <v>411</v>
      </c>
      <c r="C62" s="47" t="s">
        <v>10</v>
      </c>
      <c r="D62" s="49">
        <v>255000</v>
      </c>
      <c r="E62" s="26">
        <f t="shared" si="0"/>
        <v>100000</v>
      </c>
      <c r="F62" s="49">
        <v>355000</v>
      </c>
      <c r="G62" s="2"/>
    </row>
    <row r="63" spans="1:7" ht="32.25" customHeight="1" outlineLevel="4" x14ac:dyDescent="0.25">
      <c r="A63" s="45" t="s">
        <v>60</v>
      </c>
      <c r="B63" s="46" t="s">
        <v>412</v>
      </c>
      <c r="C63" s="47" t="s">
        <v>0</v>
      </c>
      <c r="D63" s="49">
        <f>D64</f>
        <v>119000</v>
      </c>
      <c r="E63" s="26">
        <f t="shared" si="0"/>
        <v>0</v>
      </c>
      <c r="F63" s="49">
        <f>F64</f>
        <v>119000</v>
      </c>
      <c r="G63" s="2"/>
    </row>
    <row r="64" spans="1:7" outlineLevel="5" x14ac:dyDescent="0.25">
      <c r="A64" s="45" t="s">
        <v>58</v>
      </c>
      <c r="B64" s="46" t="s">
        <v>412</v>
      </c>
      <c r="C64" s="47" t="s">
        <v>9</v>
      </c>
      <c r="D64" s="49">
        <f>D65</f>
        <v>119000</v>
      </c>
      <c r="E64" s="26">
        <f t="shared" si="0"/>
        <v>0</v>
      </c>
      <c r="F64" s="49">
        <f>F65</f>
        <v>119000</v>
      </c>
      <c r="G64" s="2"/>
    </row>
    <row r="65" spans="1:7" outlineLevel="6" x14ac:dyDescent="0.25">
      <c r="A65" s="45" t="s">
        <v>59</v>
      </c>
      <c r="B65" s="46" t="s">
        <v>412</v>
      </c>
      <c r="C65" s="47" t="s">
        <v>10</v>
      </c>
      <c r="D65" s="49">
        <v>119000</v>
      </c>
      <c r="E65" s="26">
        <f t="shared" si="0"/>
        <v>0</v>
      </c>
      <c r="F65" s="49">
        <v>119000</v>
      </c>
      <c r="G65" s="2"/>
    </row>
    <row r="66" spans="1:7" ht="33" customHeight="1" outlineLevel="4" x14ac:dyDescent="0.25">
      <c r="A66" s="45" t="s">
        <v>61</v>
      </c>
      <c r="B66" s="46" t="s">
        <v>413</v>
      </c>
      <c r="C66" s="47" t="s">
        <v>0</v>
      </c>
      <c r="D66" s="49">
        <f>D67</f>
        <v>32000</v>
      </c>
      <c r="E66" s="26">
        <f t="shared" si="0"/>
        <v>0</v>
      </c>
      <c r="F66" s="49">
        <f>F67</f>
        <v>32000</v>
      </c>
      <c r="G66" s="2"/>
    </row>
    <row r="67" spans="1:7" outlineLevel="5" x14ac:dyDescent="0.25">
      <c r="A67" s="45" t="s">
        <v>58</v>
      </c>
      <c r="B67" s="46" t="s">
        <v>413</v>
      </c>
      <c r="C67" s="47" t="s">
        <v>9</v>
      </c>
      <c r="D67" s="49">
        <f>D68</f>
        <v>32000</v>
      </c>
      <c r="E67" s="26">
        <f t="shared" si="0"/>
        <v>0</v>
      </c>
      <c r="F67" s="49">
        <f>F68</f>
        <v>32000</v>
      </c>
      <c r="G67" s="2"/>
    </row>
    <row r="68" spans="1:7" outlineLevel="6" x14ac:dyDescent="0.25">
      <c r="A68" s="45" t="s">
        <v>59</v>
      </c>
      <c r="B68" s="46" t="s">
        <v>413</v>
      </c>
      <c r="C68" s="47" t="s">
        <v>10</v>
      </c>
      <c r="D68" s="49">
        <v>32000</v>
      </c>
      <c r="E68" s="26">
        <f t="shared" si="0"/>
        <v>0</v>
      </c>
      <c r="F68" s="49">
        <v>32000</v>
      </c>
      <c r="G68" s="2"/>
    </row>
    <row r="69" spans="1:7" ht="33" customHeight="1" outlineLevel="4" x14ac:dyDescent="0.25">
      <c r="A69" s="45" t="s">
        <v>62</v>
      </c>
      <c r="B69" s="46" t="s">
        <v>414</v>
      </c>
      <c r="C69" s="47" t="s">
        <v>0</v>
      </c>
      <c r="D69" s="49">
        <f>D70</f>
        <v>435000</v>
      </c>
      <c r="E69" s="26">
        <f t="shared" si="0"/>
        <v>0</v>
      </c>
      <c r="F69" s="49">
        <f>F70</f>
        <v>435000</v>
      </c>
      <c r="G69" s="2"/>
    </row>
    <row r="70" spans="1:7" outlineLevel="5" x14ac:dyDescent="0.25">
      <c r="A70" s="45" t="s">
        <v>58</v>
      </c>
      <c r="B70" s="46" t="s">
        <v>414</v>
      </c>
      <c r="C70" s="47" t="s">
        <v>9</v>
      </c>
      <c r="D70" s="49">
        <f>D71</f>
        <v>435000</v>
      </c>
      <c r="E70" s="26">
        <f t="shared" si="0"/>
        <v>0</v>
      </c>
      <c r="F70" s="49">
        <f>F71</f>
        <v>435000</v>
      </c>
      <c r="G70" s="2"/>
    </row>
    <row r="71" spans="1:7" outlineLevel="6" x14ac:dyDescent="0.25">
      <c r="A71" s="45" t="s">
        <v>59</v>
      </c>
      <c r="B71" s="46" t="s">
        <v>414</v>
      </c>
      <c r="C71" s="47" t="s">
        <v>10</v>
      </c>
      <c r="D71" s="49">
        <v>435000</v>
      </c>
      <c r="E71" s="26">
        <f t="shared" si="0"/>
        <v>0</v>
      </c>
      <c r="F71" s="49">
        <v>435000</v>
      </c>
      <c r="G71" s="2"/>
    </row>
    <row r="72" spans="1:7" ht="33" customHeight="1" outlineLevel="4" x14ac:dyDescent="0.25">
      <c r="A72" s="45" t="s">
        <v>63</v>
      </c>
      <c r="B72" s="46" t="s">
        <v>415</v>
      </c>
      <c r="C72" s="47" t="s">
        <v>0</v>
      </c>
      <c r="D72" s="49">
        <f>D73</f>
        <v>78000</v>
      </c>
      <c r="E72" s="26">
        <f t="shared" si="0"/>
        <v>0</v>
      </c>
      <c r="F72" s="49">
        <f>F73</f>
        <v>78000</v>
      </c>
      <c r="G72" s="2"/>
    </row>
    <row r="73" spans="1:7" outlineLevel="5" x14ac:dyDescent="0.25">
      <c r="A73" s="45" t="s">
        <v>58</v>
      </c>
      <c r="B73" s="46" t="s">
        <v>415</v>
      </c>
      <c r="C73" s="47" t="s">
        <v>9</v>
      </c>
      <c r="D73" s="49">
        <f>D74</f>
        <v>78000</v>
      </c>
      <c r="E73" s="26">
        <f t="shared" si="0"/>
        <v>0</v>
      </c>
      <c r="F73" s="49">
        <f>F74</f>
        <v>78000</v>
      </c>
      <c r="G73" s="2"/>
    </row>
    <row r="74" spans="1:7" outlineLevel="6" x14ac:dyDescent="0.25">
      <c r="A74" s="45" t="s">
        <v>59</v>
      </c>
      <c r="B74" s="46" t="s">
        <v>415</v>
      </c>
      <c r="C74" s="47" t="s">
        <v>10</v>
      </c>
      <c r="D74" s="49">
        <v>78000</v>
      </c>
      <c r="E74" s="26">
        <f t="shared" ref="E74:E137" si="1">F74-D74</f>
        <v>0</v>
      </c>
      <c r="F74" s="49">
        <v>78000</v>
      </c>
      <c r="G74" s="2"/>
    </row>
    <row r="75" spans="1:7" ht="31.5" hidden="1" customHeight="1" outlineLevel="4" x14ac:dyDescent="0.25">
      <c r="A75" s="45" t="s">
        <v>64</v>
      </c>
      <c r="B75" s="46" t="s">
        <v>416</v>
      </c>
      <c r="C75" s="47" t="s">
        <v>0</v>
      </c>
      <c r="D75" s="49">
        <f>D76</f>
        <v>0</v>
      </c>
      <c r="E75" s="26">
        <f t="shared" si="1"/>
        <v>0</v>
      </c>
      <c r="F75" s="49">
        <f>F76</f>
        <v>0</v>
      </c>
      <c r="G75" s="2"/>
    </row>
    <row r="76" spans="1:7" hidden="1" outlineLevel="5" x14ac:dyDescent="0.25">
      <c r="A76" s="45" t="s">
        <v>58</v>
      </c>
      <c r="B76" s="46" t="s">
        <v>416</v>
      </c>
      <c r="C76" s="47" t="s">
        <v>9</v>
      </c>
      <c r="D76" s="49">
        <f>D77</f>
        <v>0</v>
      </c>
      <c r="E76" s="26">
        <f t="shared" si="1"/>
        <v>0</v>
      </c>
      <c r="F76" s="49">
        <f>F77</f>
        <v>0</v>
      </c>
      <c r="G76" s="2"/>
    </row>
    <row r="77" spans="1:7" s="4" customFormat="1" hidden="1" outlineLevel="6" x14ac:dyDescent="0.25">
      <c r="A77" s="57" t="s">
        <v>59</v>
      </c>
      <c r="B77" s="46" t="s">
        <v>416</v>
      </c>
      <c r="C77" s="58" t="s">
        <v>10</v>
      </c>
      <c r="D77" s="59"/>
      <c r="E77" s="26">
        <f t="shared" si="1"/>
        <v>0</v>
      </c>
      <c r="F77" s="59"/>
      <c r="G77" s="3"/>
    </row>
    <row r="78" spans="1:7" ht="31.5" customHeight="1" outlineLevel="4" collapsed="1" x14ac:dyDescent="0.25">
      <c r="A78" s="45" t="s">
        <v>855</v>
      </c>
      <c r="B78" s="46" t="s">
        <v>854</v>
      </c>
      <c r="C78" s="47" t="s">
        <v>0</v>
      </c>
      <c r="D78" s="49">
        <f>D79</f>
        <v>62000</v>
      </c>
      <c r="E78" s="26">
        <f t="shared" si="1"/>
        <v>0</v>
      </c>
      <c r="F78" s="49">
        <f>F79</f>
        <v>62000</v>
      </c>
      <c r="G78" s="2"/>
    </row>
    <row r="79" spans="1:7" outlineLevel="5" x14ac:dyDescent="0.25">
      <c r="A79" s="45" t="s">
        <v>58</v>
      </c>
      <c r="B79" s="46" t="s">
        <v>854</v>
      </c>
      <c r="C79" s="47" t="s">
        <v>9</v>
      </c>
      <c r="D79" s="49">
        <f>D80</f>
        <v>62000</v>
      </c>
      <c r="E79" s="26">
        <f t="shared" si="1"/>
        <v>0</v>
      </c>
      <c r="F79" s="49">
        <f>F80</f>
        <v>62000</v>
      </c>
      <c r="G79" s="2"/>
    </row>
    <row r="80" spans="1:7" s="4" customFormat="1" outlineLevel="6" x14ac:dyDescent="0.25">
      <c r="A80" s="57" t="s">
        <v>59</v>
      </c>
      <c r="B80" s="46" t="s">
        <v>854</v>
      </c>
      <c r="C80" s="58" t="s">
        <v>10</v>
      </c>
      <c r="D80" s="59">
        <v>62000</v>
      </c>
      <c r="E80" s="26">
        <f t="shared" si="1"/>
        <v>0</v>
      </c>
      <c r="F80" s="59">
        <v>62000</v>
      </c>
      <c r="G80" s="3"/>
    </row>
    <row r="81" spans="1:7" ht="32.25" customHeight="1" outlineLevel="3" x14ac:dyDescent="0.25">
      <c r="A81" s="45" t="s">
        <v>65</v>
      </c>
      <c r="B81" s="46" t="s">
        <v>417</v>
      </c>
      <c r="C81" s="47" t="s">
        <v>0</v>
      </c>
      <c r="D81" s="49">
        <f>D82+D90+D96+D101+D107+D112+D117+D87</f>
        <v>148508917</v>
      </c>
      <c r="E81" s="26">
        <f t="shared" si="1"/>
        <v>129607</v>
      </c>
      <c r="F81" s="49">
        <f>F82+F90+F96+F101+F107+F112+F117+F87+F104</f>
        <v>148638524</v>
      </c>
      <c r="G81" s="2"/>
    </row>
    <row r="82" spans="1:7" ht="32.25" customHeight="1" outlineLevel="4" x14ac:dyDescent="0.25">
      <c r="A82" s="45" t="s">
        <v>843</v>
      </c>
      <c r="B82" s="46" t="s">
        <v>842</v>
      </c>
      <c r="C82" s="47" t="s">
        <v>0</v>
      </c>
      <c r="D82" s="49">
        <f>D83+D85</f>
        <v>470000</v>
      </c>
      <c r="E82" s="26">
        <f t="shared" si="1"/>
        <v>0</v>
      </c>
      <c r="F82" s="49">
        <f>F83+F85</f>
        <v>470000</v>
      </c>
      <c r="G82" s="2"/>
    </row>
    <row r="83" spans="1:7" ht="18.75" customHeight="1" outlineLevel="5" x14ac:dyDescent="0.25">
      <c r="A83" s="45" t="s">
        <v>35</v>
      </c>
      <c r="B83" s="46" t="s">
        <v>842</v>
      </c>
      <c r="C83" s="47" t="s">
        <v>1</v>
      </c>
      <c r="D83" s="49">
        <f>D84</f>
        <v>5000</v>
      </c>
      <c r="E83" s="26">
        <f t="shared" si="1"/>
        <v>500</v>
      </c>
      <c r="F83" s="49">
        <f>F84</f>
        <v>5500</v>
      </c>
      <c r="G83" s="2"/>
    </row>
    <row r="84" spans="1:7" ht="32.25" customHeight="1" outlineLevel="6" x14ac:dyDescent="0.25">
      <c r="A84" s="45" t="s">
        <v>66</v>
      </c>
      <c r="B84" s="46" t="s">
        <v>842</v>
      </c>
      <c r="C84" s="47" t="s">
        <v>2</v>
      </c>
      <c r="D84" s="49">
        <v>5000</v>
      </c>
      <c r="E84" s="26">
        <f t="shared" si="1"/>
        <v>500</v>
      </c>
      <c r="F84" s="49">
        <v>5500</v>
      </c>
      <c r="G84" s="2"/>
    </row>
    <row r="85" spans="1:7" ht="18.75" customHeight="1" outlineLevel="5" x14ac:dyDescent="0.25">
      <c r="A85" s="45" t="s">
        <v>67</v>
      </c>
      <c r="B85" s="46" t="s">
        <v>842</v>
      </c>
      <c r="C85" s="47" t="s">
        <v>5</v>
      </c>
      <c r="D85" s="49">
        <f>D86</f>
        <v>465000</v>
      </c>
      <c r="E85" s="26">
        <f t="shared" si="1"/>
        <v>-500</v>
      </c>
      <c r="F85" s="49">
        <f>F86</f>
        <v>464500</v>
      </c>
      <c r="G85" s="2"/>
    </row>
    <row r="86" spans="1:7" ht="18.75" customHeight="1" outlineLevel="6" x14ac:dyDescent="0.25">
      <c r="A86" s="45" t="s">
        <v>68</v>
      </c>
      <c r="B86" s="46" t="s">
        <v>842</v>
      </c>
      <c r="C86" s="47" t="s">
        <v>8</v>
      </c>
      <c r="D86" s="49">
        <v>465000</v>
      </c>
      <c r="E86" s="26">
        <f t="shared" si="1"/>
        <v>-500</v>
      </c>
      <c r="F86" s="49">
        <v>464500</v>
      </c>
      <c r="G86" s="2"/>
    </row>
    <row r="87" spans="1:7" ht="44.25" customHeight="1" outlineLevel="4" x14ac:dyDescent="0.25">
      <c r="A87" s="45" t="s">
        <v>874</v>
      </c>
      <c r="B87" s="46" t="s">
        <v>418</v>
      </c>
      <c r="C87" s="47" t="s">
        <v>0</v>
      </c>
      <c r="D87" s="49">
        <f>D88</f>
        <v>5000000</v>
      </c>
      <c r="E87" s="26">
        <f t="shared" si="1"/>
        <v>-1000000</v>
      </c>
      <c r="F87" s="49">
        <f>F88</f>
        <v>4000000</v>
      </c>
      <c r="G87" s="2"/>
    </row>
    <row r="88" spans="1:7" ht="18.75" customHeight="1" outlineLevel="5" x14ac:dyDescent="0.25">
      <c r="A88" s="45" t="s">
        <v>50</v>
      </c>
      <c r="B88" s="46" t="s">
        <v>418</v>
      </c>
      <c r="C88" s="47" t="s">
        <v>5</v>
      </c>
      <c r="D88" s="49">
        <f>D89</f>
        <v>5000000</v>
      </c>
      <c r="E88" s="26">
        <f t="shared" si="1"/>
        <v>-1000000</v>
      </c>
      <c r="F88" s="49">
        <f>F89</f>
        <v>4000000</v>
      </c>
      <c r="G88" s="2"/>
    </row>
    <row r="89" spans="1:7" outlineLevel="6" x14ac:dyDescent="0.25">
      <c r="A89" s="45" t="s">
        <v>68</v>
      </c>
      <c r="B89" s="46" t="s">
        <v>418</v>
      </c>
      <c r="C89" s="47">
        <v>310</v>
      </c>
      <c r="D89" s="49">
        <v>5000000</v>
      </c>
      <c r="E89" s="26">
        <f t="shared" si="1"/>
        <v>-1000000</v>
      </c>
      <c r="F89" s="49">
        <v>4000000</v>
      </c>
      <c r="G89" s="2"/>
    </row>
    <row r="90" spans="1:7" ht="33" customHeight="1" outlineLevel="4" x14ac:dyDescent="0.25">
      <c r="A90" s="45" t="s">
        <v>52</v>
      </c>
      <c r="B90" s="46" t="s">
        <v>419</v>
      </c>
      <c r="C90" s="47" t="s">
        <v>0</v>
      </c>
      <c r="D90" s="49">
        <f>D91+D93</f>
        <v>94418960</v>
      </c>
      <c r="E90" s="26">
        <f t="shared" si="1"/>
        <v>0</v>
      </c>
      <c r="F90" s="49">
        <f>F91+F93</f>
        <v>94418960</v>
      </c>
      <c r="G90" s="2"/>
    </row>
    <row r="91" spans="1:7" ht="18.75" customHeight="1" outlineLevel="5" x14ac:dyDescent="0.25">
      <c r="A91" s="45" t="s">
        <v>36</v>
      </c>
      <c r="B91" s="46" t="s">
        <v>419</v>
      </c>
      <c r="C91" s="47" t="s">
        <v>1</v>
      </c>
      <c r="D91" s="49">
        <f>D92</f>
        <v>12150000</v>
      </c>
      <c r="E91" s="26">
        <f t="shared" si="1"/>
        <v>0</v>
      </c>
      <c r="F91" s="49">
        <f>F92</f>
        <v>12150000</v>
      </c>
      <c r="G91" s="2"/>
    </row>
    <row r="92" spans="1:7" ht="31.5" customHeight="1" outlineLevel="6" x14ac:dyDescent="0.25">
      <c r="A92" s="45" t="s">
        <v>37</v>
      </c>
      <c r="B92" s="46" t="s">
        <v>419</v>
      </c>
      <c r="C92" s="47" t="s">
        <v>2</v>
      </c>
      <c r="D92" s="49">
        <v>12150000</v>
      </c>
      <c r="E92" s="26">
        <f t="shared" si="1"/>
        <v>0</v>
      </c>
      <c r="F92" s="49">
        <v>12150000</v>
      </c>
      <c r="G92" s="2"/>
    </row>
    <row r="93" spans="1:7" outlineLevel="5" x14ac:dyDescent="0.25">
      <c r="A93" s="45" t="s">
        <v>50</v>
      </c>
      <c r="B93" s="46" t="s">
        <v>419</v>
      </c>
      <c r="C93" s="47" t="s">
        <v>5</v>
      </c>
      <c r="D93" s="49">
        <f>D94+D95</f>
        <v>82268960</v>
      </c>
      <c r="E93" s="26">
        <f t="shared" si="1"/>
        <v>0</v>
      </c>
      <c r="F93" s="49">
        <f>F94+F95</f>
        <v>82268960</v>
      </c>
      <c r="G93" s="2"/>
    </row>
    <row r="94" spans="1:7" outlineLevel="6" x14ac:dyDescent="0.25">
      <c r="A94" s="45" t="s">
        <v>54</v>
      </c>
      <c r="B94" s="46" t="s">
        <v>419</v>
      </c>
      <c r="C94" s="47" t="s">
        <v>8</v>
      </c>
      <c r="D94" s="49">
        <v>59031488</v>
      </c>
      <c r="E94" s="26">
        <f t="shared" si="1"/>
        <v>0</v>
      </c>
      <c r="F94" s="49">
        <v>59031488</v>
      </c>
      <c r="G94" s="2"/>
    </row>
    <row r="95" spans="1:7" ht="18" customHeight="1" outlineLevel="6" x14ac:dyDescent="0.25">
      <c r="A95" s="45" t="s">
        <v>51</v>
      </c>
      <c r="B95" s="46" t="s">
        <v>419</v>
      </c>
      <c r="C95" s="47" t="s">
        <v>6</v>
      </c>
      <c r="D95" s="49">
        <v>23237472</v>
      </c>
      <c r="E95" s="26">
        <f t="shared" si="1"/>
        <v>0</v>
      </c>
      <c r="F95" s="49">
        <v>23237472</v>
      </c>
      <c r="G95" s="2"/>
    </row>
    <row r="96" spans="1:7" ht="21.75" customHeight="1" outlineLevel="4" x14ac:dyDescent="0.25">
      <c r="A96" s="45" t="s">
        <v>74</v>
      </c>
      <c r="B96" s="46" t="s">
        <v>420</v>
      </c>
      <c r="C96" s="47" t="s">
        <v>0</v>
      </c>
      <c r="D96" s="49">
        <f>D97+D99</f>
        <v>14887294</v>
      </c>
      <c r="E96" s="26">
        <f t="shared" si="1"/>
        <v>0</v>
      </c>
      <c r="F96" s="49">
        <f>F97+F99</f>
        <v>14887294</v>
      </c>
      <c r="G96" s="2"/>
    </row>
    <row r="97" spans="1:7" ht="18.75" customHeight="1" outlineLevel="5" x14ac:dyDescent="0.25">
      <c r="A97" s="45" t="s">
        <v>36</v>
      </c>
      <c r="B97" s="46" t="s">
        <v>420</v>
      </c>
      <c r="C97" s="47" t="s">
        <v>1</v>
      </c>
      <c r="D97" s="49">
        <f>D98</f>
        <v>300000</v>
      </c>
      <c r="E97" s="26">
        <f t="shared" si="1"/>
        <v>0</v>
      </c>
      <c r="F97" s="49">
        <f>F98</f>
        <v>300000</v>
      </c>
      <c r="G97" s="2"/>
    </row>
    <row r="98" spans="1:7" ht="30" outlineLevel="6" x14ac:dyDescent="0.25">
      <c r="A98" s="45" t="s">
        <v>37</v>
      </c>
      <c r="B98" s="46" t="s">
        <v>420</v>
      </c>
      <c r="C98" s="47" t="s">
        <v>2</v>
      </c>
      <c r="D98" s="49">
        <v>300000</v>
      </c>
      <c r="E98" s="26">
        <f t="shared" si="1"/>
        <v>0</v>
      </c>
      <c r="F98" s="49">
        <v>300000</v>
      </c>
      <c r="G98" s="2"/>
    </row>
    <row r="99" spans="1:7" ht="16.5" customHeight="1" outlineLevel="5" x14ac:dyDescent="0.25">
      <c r="A99" s="45" t="s">
        <v>50</v>
      </c>
      <c r="B99" s="46" t="s">
        <v>420</v>
      </c>
      <c r="C99" s="47" t="s">
        <v>5</v>
      </c>
      <c r="D99" s="49">
        <f>D100</f>
        <v>14587294</v>
      </c>
      <c r="E99" s="26">
        <f t="shared" si="1"/>
        <v>0</v>
      </c>
      <c r="F99" s="49">
        <f>F100</f>
        <v>14587294</v>
      </c>
      <c r="G99" s="2"/>
    </row>
    <row r="100" spans="1:7" ht="21" customHeight="1" outlineLevel="6" x14ac:dyDescent="0.25">
      <c r="A100" s="45" t="s">
        <v>54</v>
      </c>
      <c r="B100" s="46" t="s">
        <v>420</v>
      </c>
      <c r="C100" s="47" t="s">
        <v>8</v>
      </c>
      <c r="D100" s="49">
        <v>14587294</v>
      </c>
      <c r="E100" s="26">
        <f t="shared" si="1"/>
        <v>0</v>
      </c>
      <c r="F100" s="49">
        <v>14587294</v>
      </c>
      <c r="G100" s="2"/>
    </row>
    <row r="101" spans="1:7" ht="32.25" customHeight="1" outlineLevel="4" x14ac:dyDescent="0.25">
      <c r="A101" s="45" t="s">
        <v>784</v>
      </c>
      <c r="B101" s="46" t="s">
        <v>783</v>
      </c>
      <c r="C101" s="47" t="s">
        <v>0</v>
      </c>
      <c r="D101" s="49">
        <f>D102</f>
        <v>1045000</v>
      </c>
      <c r="E101" s="26">
        <f t="shared" si="1"/>
        <v>0</v>
      </c>
      <c r="F101" s="49">
        <f>F102</f>
        <v>1045000</v>
      </c>
      <c r="G101" s="2"/>
    </row>
    <row r="102" spans="1:7" ht="16.5" customHeight="1" outlineLevel="5" x14ac:dyDescent="0.25">
      <c r="A102" s="45" t="s">
        <v>50</v>
      </c>
      <c r="B102" s="46" t="s">
        <v>783</v>
      </c>
      <c r="C102" s="47" t="s">
        <v>5</v>
      </c>
      <c r="D102" s="49">
        <f>D103</f>
        <v>1045000</v>
      </c>
      <c r="E102" s="26">
        <f t="shared" si="1"/>
        <v>0</v>
      </c>
      <c r="F102" s="49">
        <f>F103</f>
        <v>1045000</v>
      </c>
      <c r="G102" s="2"/>
    </row>
    <row r="103" spans="1:7" ht="20.25" customHeight="1" outlineLevel="6" x14ac:dyDescent="0.25">
      <c r="A103" s="45" t="s">
        <v>54</v>
      </c>
      <c r="B103" s="46" t="s">
        <v>783</v>
      </c>
      <c r="C103" s="47">
        <v>320</v>
      </c>
      <c r="D103" s="49">
        <v>1045000</v>
      </c>
      <c r="E103" s="26">
        <f t="shared" si="1"/>
        <v>0</v>
      </c>
      <c r="F103" s="49">
        <v>1045000</v>
      </c>
      <c r="G103" s="2"/>
    </row>
    <row r="104" spans="1:7" ht="59.25" customHeight="1" outlineLevel="4" x14ac:dyDescent="0.25">
      <c r="A104" s="45" t="s">
        <v>916</v>
      </c>
      <c r="B104" s="46" t="s">
        <v>917</v>
      </c>
      <c r="C104" s="47" t="s">
        <v>0</v>
      </c>
      <c r="D104" s="49">
        <f>D105</f>
        <v>0</v>
      </c>
      <c r="E104" s="26">
        <f t="shared" si="1"/>
        <v>1000000</v>
      </c>
      <c r="F104" s="49">
        <f>F105</f>
        <v>1000000</v>
      </c>
      <c r="G104" s="2"/>
    </row>
    <row r="105" spans="1:7" ht="22.5" customHeight="1" outlineLevel="5" x14ac:dyDescent="0.25">
      <c r="A105" s="45" t="s">
        <v>50</v>
      </c>
      <c r="B105" s="46" t="s">
        <v>917</v>
      </c>
      <c r="C105" s="47" t="s">
        <v>5</v>
      </c>
      <c r="D105" s="49">
        <f>D106</f>
        <v>0</v>
      </c>
      <c r="E105" s="26">
        <f t="shared" si="1"/>
        <v>1000000</v>
      </c>
      <c r="F105" s="49">
        <f>F106</f>
        <v>1000000</v>
      </c>
      <c r="G105" s="2"/>
    </row>
    <row r="106" spans="1:7" ht="20.25" customHeight="1" outlineLevel="6" x14ac:dyDescent="0.25">
      <c r="A106" s="45" t="s">
        <v>54</v>
      </c>
      <c r="B106" s="46" t="s">
        <v>917</v>
      </c>
      <c r="C106" s="47">
        <v>320</v>
      </c>
      <c r="D106" s="49"/>
      <c r="E106" s="26">
        <f t="shared" si="1"/>
        <v>1000000</v>
      </c>
      <c r="F106" s="49">
        <v>1000000</v>
      </c>
      <c r="G106" s="2"/>
    </row>
    <row r="107" spans="1:7" ht="45.75" customHeight="1" outlineLevel="4" x14ac:dyDescent="0.25">
      <c r="A107" s="45" t="s">
        <v>75</v>
      </c>
      <c r="B107" s="46" t="s">
        <v>421</v>
      </c>
      <c r="C107" s="47" t="s">
        <v>0</v>
      </c>
      <c r="D107" s="49">
        <f>D108+D110</f>
        <v>2370113</v>
      </c>
      <c r="E107" s="26">
        <f t="shared" si="1"/>
        <v>129607</v>
      </c>
      <c r="F107" s="49">
        <f>F108+F110</f>
        <v>2499720</v>
      </c>
      <c r="G107" s="2"/>
    </row>
    <row r="108" spans="1:7" ht="20.25" customHeight="1" outlineLevel="5" x14ac:dyDescent="0.25">
      <c r="A108" s="45" t="s">
        <v>36</v>
      </c>
      <c r="B108" s="46" t="s">
        <v>421</v>
      </c>
      <c r="C108" s="47" t="s">
        <v>1</v>
      </c>
      <c r="D108" s="49">
        <f>D109</f>
        <v>23000</v>
      </c>
      <c r="E108" s="26">
        <f t="shared" si="1"/>
        <v>1413.9300000000003</v>
      </c>
      <c r="F108" s="49">
        <f>F109</f>
        <v>24413.93</v>
      </c>
      <c r="G108" s="2"/>
    </row>
    <row r="109" spans="1:7" ht="31.5" customHeight="1" outlineLevel="6" x14ac:dyDescent="0.25">
      <c r="A109" s="45" t="s">
        <v>66</v>
      </c>
      <c r="B109" s="46" t="s">
        <v>421</v>
      </c>
      <c r="C109" s="47" t="s">
        <v>2</v>
      </c>
      <c r="D109" s="49">
        <v>23000</v>
      </c>
      <c r="E109" s="26">
        <f t="shared" si="1"/>
        <v>1413.9300000000003</v>
      </c>
      <c r="F109" s="49">
        <v>24413.93</v>
      </c>
      <c r="G109" s="2"/>
    </row>
    <row r="110" spans="1:7" ht="20.25" customHeight="1" outlineLevel="5" x14ac:dyDescent="0.25">
      <c r="A110" s="45" t="s">
        <v>50</v>
      </c>
      <c r="B110" s="46" t="s">
        <v>421</v>
      </c>
      <c r="C110" s="47" t="s">
        <v>5</v>
      </c>
      <c r="D110" s="49">
        <f>D111</f>
        <v>2347113</v>
      </c>
      <c r="E110" s="26">
        <f t="shared" si="1"/>
        <v>128193.06999999983</v>
      </c>
      <c r="F110" s="49">
        <f>F111</f>
        <v>2475306.0699999998</v>
      </c>
      <c r="G110" s="2"/>
    </row>
    <row r="111" spans="1:7" ht="22.5" customHeight="1" outlineLevel="6" x14ac:dyDescent="0.25">
      <c r="A111" s="45" t="s">
        <v>54</v>
      </c>
      <c r="B111" s="46" t="s">
        <v>421</v>
      </c>
      <c r="C111" s="47" t="s">
        <v>8</v>
      </c>
      <c r="D111" s="49">
        <v>2347113</v>
      </c>
      <c r="E111" s="26">
        <f t="shared" si="1"/>
        <v>128193.06999999983</v>
      </c>
      <c r="F111" s="49">
        <v>2475306.0699999998</v>
      </c>
      <c r="G111" s="2"/>
    </row>
    <row r="112" spans="1:7" ht="19.5" customHeight="1" outlineLevel="4" x14ac:dyDescent="0.25">
      <c r="A112" s="45" t="s">
        <v>76</v>
      </c>
      <c r="B112" s="46" t="s">
        <v>422</v>
      </c>
      <c r="C112" s="47" t="s">
        <v>0</v>
      </c>
      <c r="D112" s="49">
        <f>D113+D115</f>
        <v>29766254</v>
      </c>
      <c r="E112" s="26">
        <f t="shared" si="1"/>
        <v>0</v>
      </c>
      <c r="F112" s="49">
        <f>F113+F115</f>
        <v>29766254</v>
      </c>
      <c r="G112" s="2"/>
    </row>
    <row r="113" spans="1:7" ht="20.25" customHeight="1" outlineLevel="5" x14ac:dyDescent="0.25">
      <c r="A113" s="45" t="s">
        <v>36</v>
      </c>
      <c r="B113" s="46" t="s">
        <v>422</v>
      </c>
      <c r="C113" s="47" t="s">
        <v>1</v>
      </c>
      <c r="D113" s="49">
        <f>D114</f>
        <v>450000</v>
      </c>
      <c r="E113" s="26">
        <f t="shared" si="1"/>
        <v>0</v>
      </c>
      <c r="F113" s="49">
        <f>F114</f>
        <v>450000</v>
      </c>
      <c r="G113" s="2"/>
    </row>
    <row r="114" spans="1:7" ht="30" outlineLevel="6" x14ac:dyDescent="0.25">
      <c r="A114" s="45" t="s">
        <v>37</v>
      </c>
      <c r="B114" s="46" t="s">
        <v>422</v>
      </c>
      <c r="C114" s="47" t="s">
        <v>2</v>
      </c>
      <c r="D114" s="49">
        <v>450000</v>
      </c>
      <c r="E114" s="26">
        <f t="shared" si="1"/>
        <v>0</v>
      </c>
      <c r="F114" s="49">
        <v>450000</v>
      </c>
      <c r="G114" s="2"/>
    </row>
    <row r="115" spans="1:7" ht="20.25" customHeight="1" outlineLevel="5" x14ac:dyDescent="0.25">
      <c r="A115" s="45" t="s">
        <v>50</v>
      </c>
      <c r="B115" s="46" t="s">
        <v>422</v>
      </c>
      <c r="C115" s="47" t="s">
        <v>5</v>
      </c>
      <c r="D115" s="49">
        <f>D116</f>
        <v>29316254</v>
      </c>
      <c r="E115" s="26">
        <f t="shared" si="1"/>
        <v>0</v>
      </c>
      <c r="F115" s="49">
        <f>F116</f>
        <v>29316254</v>
      </c>
      <c r="G115" s="2"/>
    </row>
    <row r="116" spans="1:7" ht="18.75" customHeight="1" outlineLevel="6" x14ac:dyDescent="0.25">
      <c r="A116" s="45" t="s">
        <v>54</v>
      </c>
      <c r="B116" s="46" t="s">
        <v>422</v>
      </c>
      <c r="C116" s="47" t="s">
        <v>8</v>
      </c>
      <c r="D116" s="49">
        <v>29316254</v>
      </c>
      <c r="E116" s="26">
        <f t="shared" si="1"/>
        <v>0</v>
      </c>
      <c r="F116" s="49">
        <v>29316254</v>
      </c>
      <c r="G116" s="2"/>
    </row>
    <row r="117" spans="1:7" ht="33" customHeight="1" outlineLevel="4" x14ac:dyDescent="0.25">
      <c r="A117" s="45" t="s">
        <v>77</v>
      </c>
      <c r="B117" s="46" t="s">
        <v>423</v>
      </c>
      <c r="C117" s="47" t="s">
        <v>0</v>
      </c>
      <c r="D117" s="49">
        <f>D118</f>
        <v>551296</v>
      </c>
      <c r="E117" s="26">
        <f t="shared" si="1"/>
        <v>0</v>
      </c>
      <c r="F117" s="49">
        <f>F118</f>
        <v>551296</v>
      </c>
      <c r="G117" s="2"/>
    </row>
    <row r="118" spans="1:7" ht="17.25" customHeight="1" outlineLevel="5" x14ac:dyDescent="0.25">
      <c r="A118" s="45" t="s">
        <v>50</v>
      </c>
      <c r="B118" s="46" t="s">
        <v>423</v>
      </c>
      <c r="C118" s="47" t="s">
        <v>5</v>
      </c>
      <c r="D118" s="49">
        <f>D119</f>
        <v>551296</v>
      </c>
      <c r="E118" s="26">
        <f t="shared" si="1"/>
        <v>0</v>
      </c>
      <c r="F118" s="49">
        <f>F119</f>
        <v>551296</v>
      </c>
      <c r="G118" s="2"/>
    </row>
    <row r="119" spans="1:7" ht="21.75" customHeight="1" outlineLevel="6" x14ac:dyDescent="0.25">
      <c r="A119" s="45" t="s">
        <v>54</v>
      </c>
      <c r="B119" s="46" t="s">
        <v>423</v>
      </c>
      <c r="C119" s="47" t="s">
        <v>8</v>
      </c>
      <c r="D119" s="49">
        <v>551296</v>
      </c>
      <c r="E119" s="26">
        <f t="shared" si="1"/>
        <v>0</v>
      </c>
      <c r="F119" s="49">
        <v>551296</v>
      </c>
      <c r="G119" s="2"/>
    </row>
    <row r="120" spans="1:7" ht="31.5" customHeight="1" outlineLevel="3" x14ac:dyDescent="0.25">
      <c r="A120" s="45" t="s">
        <v>78</v>
      </c>
      <c r="B120" s="46" t="s">
        <v>424</v>
      </c>
      <c r="C120" s="47" t="s">
        <v>0</v>
      </c>
      <c r="D120" s="49">
        <f>D121</f>
        <v>21544447</v>
      </c>
      <c r="E120" s="26">
        <f t="shared" si="1"/>
        <v>327661</v>
      </c>
      <c r="F120" s="49">
        <f>F121</f>
        <v>21872108</v>
      </c>
      <c r="G120" s="2"/>
    </row>
    <row r="121" spans="1:7" ht="18" customHeight="1" outlineLevel="4" x14ac:dyDescent="0.25">
      <c r="A121" s="45" t="s">
        <v>79</v>
      </c>
      <c r="B121" s="46" t="s">
        <v>425</v>
      </c>
      <c r="C121" s="47" t="s">
        <v>0</v>
      </c>
      <c r="D121" s="49">
        <f>D122+D124</f>
        <v>21544447</v>
      </c>
      <c r="E121" s="26">
        <f t="shared" si="1"/>
        <v>327661</v>
      </c>
      <c r="F121" s="49">
        <f>F122+F124</f>
        <v>21872108</v>
      </c>
      <c r="G121" s="2"/>
    </row>
    <row r="122" spans="1:7" ht="47.25" customHeight="1" outlineLevel="5" x14ac:dyDescent="0.25">
      <c r="A122" s="45" t="s">
        <v>80</v>
      </c>
      <c r="B122" s="46" t="s">
        <v>425</v>
      </c>
      <c r="C122" s="47" t="s">
        <v>12</v>
      </c>
      <c r="D122" s="49">
        <f>D123</f>
        <v>20156215</v>
      </c>
      <c r="E122" s="26">
        <f t="shared" si="1"/>
        <v>-100000</v>
      </c>
      <c r="F122" s="49">
        <f>F123</f>
        <v>20056215</v>
      </c>
      <c r="G122" s="2"/>
    </row>
    <row r="123" spans="1:7" ht="19.5" customHeight="1" outlineLevel="6" x14ac:dyDescent="0.25">
      <c r="A123" s="45" t="s">
        <v>81</v>
      </c>
      <c r="B123" s="46" t="s">
        <v>425</v>
      </c>
      <c r="C123" s="47" t="s">
        <v>13</v>
      </c>
      <c r="D123" s="49">
        <v>20156215</v>
      </c>
      <c r="E123" s="26">
        <f t="shared" si="1"/>
        <v>-100000</v>
      </c>
      <c r="F123" s="49">
        <v>20056215</v>
      </c>
      <c r="G123" s="2"/>
    </row>
    <row r="124" spans="1:7" ht="21" customHeight="1" outlineLevel="5" x14ac:dyDescent="0.25">
      <c r="A124" s="45" t="s">
        <v>36</v>
      </c>
      <c r="B124" s="46" t="s">
        <v>425</v>
      </c>
      <c r="C124" s="47" t="s">
        <v>1</v>
      </c>
      <c r="D124" s="49">
        <f>D125</f>
        <v>1388232</v>
      </c>
      <c r="E124" s="26">
        <f t="shared" si="1"/>
        <v>427661</v>
      </c>
      <c r="F124" s="49">
        <f>F125</f>
        <v>1815893</v>
      </c>
      <c r="G124" s="2"/>
    </row>
    <row r="125" spans="1:7" ht="30" customHeight="1" outlineLevel="6" x14ac:dyDescent="0.25">
      <c r="A125" s="45" t="s">
        <v>66</v>
      </c>
      <c r="B125" s="46" t="s">
        <v>425</v>
      </c>
      <c r="C125" s="47" t="s">
        <v>2</v>
      </c>
      <c r="D125" s="49">
        <v>1388232</v>
      </c>
      <c r="E125" s="26">
        <f t="shared" si="1"/>
        <v>427661</v>
      </c>
      <c r="F125" s="49">
        <v>1815893</v>
      </c>
      <c r="G125" s="2"/>
    </row>
    <row r="126" spans="1:7" ht="19.5" customHeight="1" x14ac:dyDescent="0.25">
      <c r="A126" s="50" t="s">
        <v>84</v>
      </c>
      <c r="B126" s="51" t="s">
        <v>426</v>
      </c>
      <c r="C126" s="52" t="s">
        <v>0</v>
      </c>
      <c r="D126" s="53">
        <f>D127</f>
        <v>500000</v>
      </c>
      <c r="E126" s="26">
        <f t="shared" si="1"/>
        <v>0</v>
      </c>
      <c r="F126" s="53">
        <f>F127</f>
        <v>500000</v>
      </c>
      <c r="G126" s="2"/>
    </row>
    <row r="127" spans="1:7" ht="29.25" customHeight="1" outlineLevel="3" x14ac:dyDescent="0.25">
      <c r="A127" s="60" t="s">
        <v>751</v>
      </c>
      <c r="B127" s="46" t="s">
        <v>749</v>
      </c>
      <c r="C127" s="47" t="s">
        <v>0</v>
      </c>
      <c r="D127" s="49">
        <f>D128</f>
        <v>500000</v>
      </c>
      <c r="E127" s="26">
        <f t="shared" si="1"/>
        <v>0</v>
      </c>
      <c r="F127" s="49">
        <f>F128</f>
        <v>500000</v>
      </c>
      <c r="G127" s="2"/>
    </row>
    <row r="128" spans="1:7" ht="19.5" customHeight="1" outlineLevel="4" x14ac:dyDescent="0.25">
      <c r="A128" s="60" t="s">
        <v>752</v>
      </c>
      <c r="B128" s="46" t="s">
        <v>750</v>
      </c>
      <c r="C128" s="47" t="s">
        <v>0</v>
      </c>
      <c r="D128" s="49">
        <f>D129</f>
        <v>500000</v>
      </c>
      <c r="E128" s="26">
        <f t="shared" si="1"/>
        <v>0</v>
      </c>
      <c r="F128" s="49">
        <f>F129</f>
        <v>500000</v>
      </c>
      <c r="G128" s="2"/>
    </row>
    <row r="129" spans="1:7" ht="21.75" customHeight="1" outlineLevel="5" x14ac:dyDescent="0.25">
      <c r="A129" s="45" t="s">
        <v>36</v>
      </c>
      <c r="B129" s="46" t="s">
        <v>750</v>
      </c>
      <c r="C129" s="47" t="s">
        <v>1</v>
      </c>
      <c r="D129" s="49">
        <f>D130</f>
        <v>500000</v>
      </c>
      <c r="E129" s="26">
        <f t="shared" si="1"/>
        <v>0</v>
      </c>
      <c r="F129" s="49">
        <f>F130</f>
        <v>500000</v>
      </c>
      <c r="G129" s="2"/>
    </row>
    <row r="130" spans="1:7" ht="30.75" customHeight="1" outlineLevel="6" x14ac:dyDescent="0.25">
      <c r="A130" s="45" t="s">
        <v>37</v>
      </c>
      <c r="B130" s="46" t="s">
        <v>750</v>
      </c>
      <c r="C130" s="47" t="s">
        <v>2</v>
      </c>
      <c r="D130" s="49">
        <v>500000</v>
      </c>
      <c r="E130" s="26">
        <f t="shared" si="1"/>
        <v>0</v>
      </c>
      <c r="F130" s="49">
        <v>500000</v>
      </c>
      <c r="G130" s="2"/>
    </row>
    <row r="131" spans="1:7" ht="33" customHeight="1" x14ac:dyDescent="0.25">
      <c r="A131" s="50" t="s">
        <v>85</v>
      </c>
      <c r="B131" s="51" t="s">
        <v>427</v>
      </c>
      <c r="C131" s="52" t="s">
        <v>0</v>
      </c>
      <c r="D131" s="53">
        <f>D132+D144+D139</f>
        <v>600000</v>
      </c>
      <c r="E131" s="26">
        <f t="shared" si="1"/>
        <v>-300000</v>
      </c>
      <c r="F131" s="53">
        <f>F132+F144+F139</f>
        <v>300000</v>
      </c>
      <c r="G131" s="2"/>
    </row>
    <row r="132" spans="1:7" ht="32.25" customHeight="1" outlineLevel="1" x14ac:dyDescent="0.25">
      <c r="A132" s="45" t="s">
        <v>86</v>
      </c>
      <c r="B132" s="46" t="s">
        <v>428</v>
      </c>
      <c r="C132" s="47" t="s">
        <v>0</v>
      </c>
      <c r="D132" s="49">
        <f>D133</f>
        <v>600000</v>
      </c>
      <c r="E132" s="26">
        <f t="shared" si="1"/>
        <v>-300000</v>
      </c>
      <c r="F132" s="49">
        <f>F133</f>
        <v>300000</v>
      </c>
      <c r="G132" s="2"/>
    </row>
    <row r="133" spans="1:7" ht="19.5" customHeight="1" outlineLevel="3" x14ac:dyDescent="0.25">
      <c r="A133" s="45" t="s">
        <v>87</v>
      </c>
      <c r="B133" s="46" t="s">
        <v>429</v>
      </c>
      <c r="C133" s="47" t="s">
        <v>0</v>
      </c>
      <c r="D133" s="49">
        <f>D134</f>
        <v>600000</v>
      </c>
      <c r="E133" s="26">
        <f t="shared" si="1"/>
        <v>-300000</v>
      </c>
      <c r="F133" s="49">
        <f>F134</f>
        <v>300000</v>
      </c>
      <c r="G133" s="2"/>
    </row>
    <row r="134" spans="1:7" ht="30" outlineLevel="4" x14ac:dyDescent="0.25">
      <c r="A134" s="45" t="s">
        <v>88</v>
      </c>
      <c r="B134" s="46" t="s">
        <v>430</v>
      </c>
      <c r="C134" s="47" t="s">
        <v>0</v>
      </c>
      <c r="D134" s="49">
        <f>D135+D137</f>
        <v>600000</v>
      </c>
      <c r="E134" s="26">
        <f t="shared" si="1"/>
        <v>-300000</v>
      </c>
      <c r="F134" s="49">
        <f>F135+F137</f>
        <v>300000</v>
      </c>
      <c r="G134" s="2"/>
    </row>
    <row r="135" spans="1:7" ht="18" customHeight="1" outlineLevel="5" x14ac:dyDescent="0.25">
      <c r="A135" s="45" t="s">
        <v>36</v>
      </c>
      <c r="B135" s="46" t="s">
        <v>430</v>
      </c>
      <c r="C135" s="47" t="s">
        <v>1</v>
      </c>
      <c r="D135" s="49">
        <f>D136</f>
        <v>600000</v>
      </c>
      <c r="E135" s="26">
        <f t="shared" si="1"/>
        <v>-305674.95</v>
      </c>
      <c r="F135" s="49">
        <f>F136</f>
        <v>294325.05</v>
      </c>
      <c r="G135" s="2"/>
    </row>
    <row r="136" spans="1:7" ht="30" outlineLevel="6" x14ac:dyDescent="0.25">
      <c r="A136" s="45" t="s">
        <v>37</v>
      </c>
      <c r="B136" s="46" t="s">
        <v>430</v>
      </c>
      <c r="C136" s="47" t="s">
        <v>2</v>
      </c>
      <c r="D136" s="49">
        <v>600000</v>
      </c>
      <c r="E136" s="26">
        <f t="shared" si="1"/>
        <v>-305674.95</v>
      </c>
      <c r="F136" s="49">
        <v>294325.05</v>
      </c>
      <c r="G136" s="2"/>
    </row>
    <row r="137" spans="1:7" outlineLevel="5" x14ac:dyDescent="0.25">
      <c r="A137" s="45" t="s">
        <v>58</v>
      </c>
      <c r="B137" s="46" t="s">
        <v>430</v>
      </c>
      <c r="C137" s="47" t="s">
        <v>9</v>
      </c>
      <c r="D137" s="49">
        <f>D138</f>
        <v>0</v>
      </c>
      <c r="E137" s="26">
        <f t="shared" si="1"/>
        <v>5674.95</v>
      </c>
      <c r="F137" s="49">
        <f>F138</f>
        <v>5674.95</v>
      </c>
      <c r="G137" s="2"/>
    </row>
    <row r="138" spans="1:7" outlineLevel="6" x14ac:dyDescent="0.25">
      <c r="A138" s="45" t="s">
        <v>59</v>
      </c>
      <c r="B138" s="46" t="s">
        <v>430</v>
      </c>
      <c r="C138" s="47" t="s">
        <v>10</v>
      </c>
      <c r="D138" s="49"/>
      <c r="E138" s="26">
        <f t="shared" ref="E138:E205" si="2">F138-D138</f>
        <v>5674.95</v>
      </c>
      <c r="F138" s="49">
        <v>5674.95</v>
      </c>
      <c r="G138" s="2"/>
    </row>
    <row r="139" spans="1:7" ht="30" hidden="1" outlineLevel="6" x14ac:dyDescent="0.25">
      <c r="A139" s="60" t="s">
        <v>759</v>
      </c>
      <c r="B139" s="61" t="s">
        <v>762</v>
      </c>
      <c r="C139" s="61"/>
      <c r="D139" s="49">
        <f>D140</f>
        <v>0</v>
      </c>
      <c r="E139" s="26">
        <f t="shared" si="2"/>
        <v>0</v>
      </c>
      <c r="F139" s="49">
        <f>F140</f>
        <v>0</v>
      </c>
      <c r="G139" s="2"/>
    </row>
    <row r="140" spans="1:7" ht="32.25" hidden="1" customHeight="1" outlineLevel="6" x14ac:dyDescent="0.25">
      <c r="A140" s="60" t="s">
        <v>760</v>
      </c>
      <c r="B140" s="61" t="s">
        <v>763</v>
      </c>
      <c r="C140" s="61"/>
      <c r="D140" s="49">
        <f>D141</f>
        <v>0</v>
      </c>
      <c r="E140" s="26">
        <f t="shared" si="2"/>
        <v>0</v>
      </c>
      <c r="F140" s="49">
        <f>F141</f>
        <v>0</v>
      </c>
      <c r="G140" s="2"/>
    </row>
    <row r="141" spans="1:7" ht="18.75" hidden="1" customHeight="1" outlineLevel="6" x14ac:dyDescent="0.25">
      <c r="A141" s="60" t="s">
        <v>761</v>
      </c>
      <c r="B141" s="61" t="s">
        <v>764</v>
      </c>
      <c r="C141" s="61"/>
      <c r="D141" s="49">
        <f>D142</f>
        <v>0</v>
      </c>
      <c r="E141" s="26">
        <f t="shared" si="2"/>
        <v>0</v>
      </c>
      <c r="F141" s="49">
        <f>F142</f>
        <v>0</v>
      </c>
      <c r="G141" s="2"/>
    </row>
    <row r="142" spans="1:7" hidden="1" outlineLevel="6" x14ac:dyDescent="0.25">
      <c r="A142" s="60" t="s">
        <v>39</v>
      </c>
      <c r="B142" s="61" t="s">
        <v>764</v>
      </c>
      <c r="C142" s="61" t="s">
        <v>3</v>
      </c>
      <c r="D142" s="49">
        <f>D143</f>
        <v>0</v>
      </c>
      <c r="E142" s="26">
        <f t="shared" si="2"/>
        <v>0</v>
      </c>
      <c r="F142" s="49">
        <f>F143</f>
        <v>0</v>
      </c>
      <c r="G142" s="2"/>
    </row>
    <row r="143" spans="1:7" hidden="1" outlineLevel="6" x14ac:dyDescent="0.25">
      <c r="A143" s="60" t="s">
        <v>40</v>
      </c>
      <c r="B143" s="61" t="s">
        <v>764</v>
      </c>
      <c r="C143" s="61" t="s">
        <v>4</v>
      </c>
      <c r="D143" s="49">
        <v>0</v>
      </c>
      <c r="E143" s="26">
        <f t="shared" si="2"/>
        <v>0</v>
      </c>
      <c r="F143" s="49">
        <v>0</v>
      </c>
      <c r="G143" s="2"/>
    </row>
    <row r="144" spans="1:7" ht="33" hidden="1" customHeight="1" outlineLevel="6" x14ac:dyDescent="0.25">
      <c r="A144" s="60" t="s">
        <v>753</v>
      </c>
      <c r="B144" s="61" t="s">
        <v>756</v>
      </c>
      <c r="C144" s="61"/>
      <c r="D144" s="49">
        <f>D145</f>
        <v>0</v>
      </c>
      <c r="E144" s="26">
        <f t="shared" si="2"/>
        <v>0</v>
      </c>
      <c r="F144" s="49">
        <f>F145</f>
        <v>0</v>
      </c>
      <c r="G144" s="2"/>
    </row>
    <row r="145" spans="1:7" ht="32.25" hidden="1" customHeight="1" outlineLevel="6" x14ac:dyDescent="0.25">
      <c r="A145" s="60" t="s">
        <v>754</v>
      </c>
      <c r="B145" s="61" t="s">
        <v>757</v>
      </c>
      <c r="C145" s="61"/>
      <c r="D145" s="49">
        <f>D146</f>
        <v>0</v>
      </c>
      <c r="E145" s="26">
        <f t="shared" si="2"/>
        <v>0</v>
      </c>
      <c r="F145" s="49">
        <f>F146</f>
        <v>0</v>
      </c>
      <c r="G145" s="2"/>
    </row>
    <row r="146" spans="1:7" ht="16.5" hidden="1" customHeight="1" outlineLevel="6" x14ac:dyDescent="0.25">
      <c r="A146" s="60" t="s">
        <v>755</v>
      </c>
      <c r="B146" s="61" t="s">
        <v>758</v>
      </c>
      <c r="C146" s="61"/>
      <c r="D146" s="49">
        <f>D147</f>
        <v>0</v>
      </c>
      <c r="E146" s="26">
        <f t="shared" si="2"/>
        <v>0</v>
      </c>
      <c r="F146" s="49">
        <f>F147</f>
        <v>0</v>
      </c>
      <c r="G146" s="2"/>
    </row>
    <row r="147" spans="1:7" hidden="1" outlineLevel="6" x14ac:dyDescent="0.25">
      <c r="A147" s="45" t="s">
        <v>39</v>
      </c>
      <c r="B147" s="61" t="s">
        <v>758</v>
      </c>
      <c r="C147" s="61" t="s">
        <v>3</v>
      </c>
      <c r="D147" s="49">
        <f>D148</f>
        <v>0</v>
      </c>
      <c r="E147" s="26">
        <f t="shared" si="2"/>
        <v>0</v>
      </c>
      <c r="F147" s="49">
        <f>F148</f>
        <v>0</v>
      </c>
      <c r="G147" s="2"/>
    </row>
    <row r="148" spans="1:7" hidden="1" outlineLevel="6" x14ac:dyDescent="0.25">
      <c r="A148" s="45" t="s">
        <v>40</v>
      </c>
      <c r="B148" s="61" t="s">
        <v>758</v>
      </c>
      <c r="C148" s="61" t="s">
        <v>4</v>
      </c>
      <c r="D148" s="49"/>
      <c r="E148" s="26">
        <f t="shared" si="2"/>
        <v>0</v>
      </c>
      <c r="F148" s="49"/>
      <c r="G148" s="2"/>
    </row>
    <row r="149" spans="1:7" ht="32.25" customHeight="1" collapsed="1" x14ac:dyDescent="0.25">
      <c r="A149" s="50" t="s">
        <v>89</v>
      </c>
      <c r="B149" s="51" t="s">
        <v>431</v>
      </c>
      <c r="C149" s="52" t="s">
        <v>0</v>
      </c>
      <c r="D149" s="53">
        <f>D150+D155+D158</f>
        <v>60000</v>
      </c>
      <c r="E149" s="26">
        <f t="shared" si="2"/>
        <v>0</v>
      </c>
      <c r="F149" s="53">
        <f>F150+F155+F158</f>
        <v>60000</v>
      </c>
      <c r="G149" s="2"/>
    </row>
    <row r="150" spans="1:7" ht="21" hidden="1" customHeight="1" outlineLevel="3" x14ac:dyDescent="0.25">
      <c r="A150" s="45" t="s">
        <v>90</v>
      </c>
      <c r="B150" s="46" t="s">
        <v>432</v>
      </c>
      <c r="C150" s="47" t="s">
        <v>0</v>
      </c>
      <c r="D150" s="49">
        <f>D151</f>
        <v>0</v>
      </c>
      <c r="E150" s="26">
        <f t="shared" si="2"/>
        <v>0</v>
      </c>
      <c r="F150" s="49">
        <f>F151</f>
        <v>0</v>
      </c>
      <c r="G150" s="2"/>
    </row>
    <row r="151" spans="1:7" ht="46.5" hidden="1" customHeight="1" outlineLevel="4" x14ac:dyDescent="0.25">
      <c r="A151" s="45" t="s">
        <v>91</v>
      </c>
      <c r="B151" s="46" t="s">
        <v>433</v>
      </c>
      <c r="C151" s="47" t="s">
        <v>0</v>
      </c>
      <c r="D151" s="49">
        <f>D152</f>
        <v>0</v>
      </c>
      <c r="E151" s="26">
        <f t="shared" si="2"/>
        <v>0</v>
      </c>
      <c r="F151" s="49">
        <f>F152</f>
        <v>0</v>
      </c>
      <c r="G151" s="2"/>
    </row>
    <row r="152" spans="1:7" ht="18" hidden="1" customHeight="1" outlineLevel="5" x14ac:dyDescent="0.25">
      <c r="A152" s="45" t="s">
        <v>36</v>
      </c>
      <c r="B152" s="46" t="s">
        <v>433</v>
      </c>
      <c r="C152" s="47" t="s">
        <v>1</v>
      </c>
      <c r="D152" s="49">
        <f>D153</f>
        <v>0</v>
      </c>
      <c r="E152" s="26">
        <f t="shared" si="2"/>
        <v>0</v>
      </c>
      <c r="F152" s="49">
        <f>F153</f>
        <v>0</v>
      </c>
      <c r="G152" s="2"/>
    </row>
    <row r="153" spans="1:7" ht="30" hidden="1" outlineLevel="6" x14ac:dyDescent="0.25">
      <c r="A153" s="45" t="s">
        <v>37</v>
      </c>
      <c r="B153" s="46" t="s">
        <v>433</v>
      </c>
      <c r="C153" s="47" t="s">
        <v>2</v>
      </c>
      <c r="D153" s="49"/>
      <c r="E153" s="26">
        <f t="shared" si="2"/>
        <v>0</v>
      </c>
      <c r="F153" s="49"/>
      <c r="G153" s="2"/>
    </row>
    <row r="154" spans="1:7" ht="18" hidden="1" customHeight="1" outlineLevel="3" x14ac:dyDescent="0.25">
      <c r="A154" s="45" t="s">
        <v>92</v>
      </c>
      <c r="B154" s="46" t="s">
        <v>434</v>
      </c>
      <c r="C154" s="47" t="s">
        <v>0</v>
      </c>
      <c r="D154" s="49">
        <f>D155</f>
        <v>0</v>
      </c>
      <c r="E154" s="26">
        <f t="shared" si="2"/>
        <v>0</v>
      </c>
      <c r="F154" s="49">
        <f>F155</f>
        <v>0</v>
      </c>
      <c r="G154" s="2"/>
    </row>
    <row r="155" spans="1:7" ht="33.75" hidden="1" customHeight="1" outlineLevel="4" x14ac:dyDescent="0.25">
      <c r="A155" s="45" t="s">
        <v>93</v>
      </c>
      <c r="B155" s="46" t="s">
        <v>435</v>
      </c>
      <c r="C155" s="47" t="s">
        <v>0</v>
      </c>
      <c r="D155" s="49">
        <f>D156</f>
        <v>0</v>
      </c>
      <c r="E155" s="26">
        <f t="shared" si="2"/>
        <v>0</v>
      </c>
      <c r="F155" s="49">
        <f>F156</f>
        <v>0</v>
      </c>
      <c r="G155" s="2"/>
    </row>
    <row r="156" spans="1:7" ht="18.75" hidden="1" customHeight="1" outlineLevel="5" x14ac:dyDescent="0.25">
      <c r="A156" s="45" t="s">
        <v>36</v>
      </c>
      <c r="B156" s="46" t="s">
        <v>435</v>
      </c>
      <c r="C156" s="47" t="s">
        <v>1</v>
      </c>
      <c r="D156" s="49">
        <f>D157</f>
        <v>0</v>
      </c>
      <c r="E156" s="26">
        <f t="shared" si="2"/>
        <v>0</v>
      </c>
      <c r="F156" s="49">
        <f>F157</f>
        <v>0</v>
      </c>
      <c r="G156" s="2"/>
    </row>
    <row r="157" spans="1:7" ht="30.75" hidden="1" customHeight="1" outlineLevel="6" x14ac:dyDescent="0.25">
      <c r="A157" s="45" t="s">
        <v>37</v>
      </c>
      <c r="B157" s="46" t="s">
        <v>435</v>
      </c>
      <c r="C157" s="47" t="s">
        <v>2</v>
      </c>
      <c r="D157" s="49"/>
      <c r="E157" s="26">
        <f t="shared" si="2"/>
        <v>0</v>
      </c>
      <c r="F157" s="49"/>
      <c r="G157" s="2"/>
    </row>
    <row r="158" spans="1:7" ht="48.75" customHeight="1" outlineLevel="3" collapsed="1" x14ac:dyDescent="0.25">
      <c r="A158" s="45" t="s">
        <v>94</v>
      </c>
      <c r="B158" s="46" t="s">
        <v>436</v>
      </c>
      <c r="C158" s="47" t="s">
        <v>0</v>
      </c>
      <c r="D158" s="49">
        <f>D159</f>
        <v>60000</v>
      </c>
      <c r="E158" s="26">
        <f t="shared" si="2"/>
        <v>0</v>
      </c>
      <c r="F158" s="49">
        <f>F159</f>
        <v>60000</v>
      </c>
      <c r="G158" s="2"/>
    </row>
    <row r="159" spans="1:7" ht="30" customHeight="1" outlineLevel="4" x14ac:dyDescent="0.25">
      <c r="A159" s="45" t="s">
        <v>95</v>
      </c>
      <c r="B159" s="46" t="s">
        <v>437</v>
      </c>
      <c r="C159" s="47" t="s">
        <v>0</v>
      </c>
      <c r="D159" s="49">
        <f>D160</f>
        <v>60000</v>
      </c>
      <c r="E159" s="26">
        <f t="shared" si="2"/>
        <v>0</v>
      </c>
      <c r="F159" s="49">
        <f>F160</f>
        <v>60000</v>
      </c>
      <c r="G159" s="2"/>
    </row>
    <row r="160" spans="1:7" ht="21" customHeight="1" outlineLevel="5" x14ac:dyDescent="0.25">
      <c r="A160" s="45" t="s">
        <v>36</v>
      </c>
      <c r="B160" s="46" t="s">
        <v>437</v>
      </c>
      <c r="C160" s="47" t="s">
        <v>1</v>
      </c>
      <c r="D160" s="49">
        <f>D161</f>
        <v>60000</v>
      </c>
      <c r="E160" s="26">
        <f t="shared" si="2"/>
        <v>0</v>
      </c>
      <c r="F160" s="49">
        <f>F161</f>
        <v>60000</v>
      </c>
      <c r="G160" s="2"/>
    </row>
    <row r="161" spans="1:7" ht="30" outlineLevel="6" x14ac:dyDescent="0.25">
      <c r="A161" s="45" t="s">
        <v>37</v>
      </c>
      <c r="B161" s="46" t="s">
        <v>437</v>
      </c>
      <c r="C161" s="47" t="s">
        <v>2</v>
      </c>
      <c r="D161" s="49">
        <v>60000</v>
      </c>
      <c r="E161" s="26">
        <f t="shared" si="2"/>
        <v>0</v>
      </c>
      <c r="F161" s="49">
        <v>60000</v>
      </c>
      <c r="G161" s="2"/>
    </row>
    <row r="162" spans="1:7" ht="18" customHeight="1" x14ac:dyDescent="0.25">
      <c r="A162" s="50" t="s">
        <v>96</v>
      </c>
      <c r="B162" s="51" t="s">
        <v>438</v>
      </c>
      <c r="C162" s="52" t="s">
        <v>0</v>
      </c>
      <c r="D162" s="53">
        <f>D163+D168</f>
        <v>1300000</v>
      </c>
      <c r="E162" s="26">
        <f t="shared" si="2"/>
        <v>0</v>
      </c>
      <c r="F162" s="53">
        <f>F163+F168</f>
        <v>1300000</v>
      </c>
      <c r="G162" s="2"/>
    </row>
    <row r="163" spans="1:7" ht="32.25" customHeight="1" outlineLevel="1" x14ac:dyDescent="0.25">
      <c r="A163" s="45" t="s">
        <v>97</v>
      </c>
      <c r="B163" s="46" t="s">
        <v>439</v>
      </c>
      <c r="C163" s="47" t="s">
        <v>0</v>
      </c>
      <c r="D163" s="49">
        <f>D164</f>
        <v>200000</v>
      </c>
      <c r="E163" s="26">
        <f t="shared" si="2"/>
        <v>0</v>
      </c>
      <c r="F163" s="49">
        <f>F164</f>
        <v>200000</v>
      </c>
      <c r="G163" s="2"/>
    </row>
    <row r="164" spans="1:7" ht="33" customHeight="1" outlineLevel="3" x14ac:dyDescent="0.25">
      <c r="A164" s="45" t="s">
        <v>98</v>
      </c>
      <c r="B164" s="46" t="s">
        <v>440</v>
      </c>
      <c r="C164" s="47" t="s">
        <v>0</v>
      </c>
      <c r="D164" s="49">
        <f>D165</f>
        <v>200000</v>
      </c>
      <c r="E164" s="26">
        <f t="shared" si="2"/>
        <v>0</v>
      </c>
      <c r="F164" s="49">
        <f>F165</f>
        <v>200000</v>
      </c>
      <c r="G164" s="2"/>
    </row>
    <row r="165" spans="1:7" ht="32.25" customHeight="1" outlineLevel="4" x14ac:dyDescent="0.25">
      <c r="A165" s="45" t="s">
        <v>123</v>
      </c>
      <c r="B165" s="46" t="s">
        <v>441</v>
      </c>
      <c r="C165" s="47" t="s">
        <v>0</v>
      </c>
      <c r="D165" s="49">
        <f>D166</f>
        <v>200000</v>
      </c>
      <c r="E165" s="26">
        <f t="shared" si="2"/>
        <v>0</v>
      </c>
      <c r="F165" s="49">
        <f>F166</f>
        <v>200000</v>
      </c>
      <c r="G165" s="2"/>
    </row>
    <row r="166" spans="1:7" outlineLevel="5" x14ac:dyDescent="0.25">
      <c r="A166" s="45" t="s">
        <v>58</v>
      </c>
      <c r="B166" s="46" t="s">
        <v>441</v>
      </c>
      <c r="C166" s="47" t="s">
        <v>9</v>
      </c>
      <c r="D166" s="49">
        <f>D167</f>
        <v>200000</v>
      </c>
      <c r="E166" s="26">
        <f t="shared" si="2"/>
        <v>0</v>
      </c>
      <c r="F166" s="49">
        <f>F167</f>
        <v>200000</v>
      </c>
      <c r="G166" s="2"/>
    </row>
    <row r="167" spans="1:7" outlineLevel="6" x14ac:dyDescent="0.25">
      <c r="A167" s="45" t="s">
        <v>124</v>
      </c>
      <c r="B167" s="46" t="s">
        <v>441</v>
      </c>
      <c r="C167" s="47" t="s">
        <v>10</v>
      </c>
      <c r="D167" s="49">
        <v>200000</v>
      </c>
      <c r="E167" s="26">
        <f t="shared" si="2"/>
        <v>0</v>
      </c>
      <c r="F167" s="49">
        <v>200000</v>
      </c>
      <c r="G167" s="2"/>
    </row>
    <row r="168" spans="1:7" ht="47.25" customHeight="1" outlineLevel="1" x14ac:dyDescent="0.25">
      <c r="A168" s="45" t="s">
        <v>125</v>
      </c>
      <c r="B168" s="46" t="s">
        <v>442</v>
      </c>
      <c r="C168" s="47" t="s">
        <v>0</v>
      </c>
      <c r="D168" s="49">
        <f>D169+D175</f>
        <v>1100000</v>
      </c>
      <c r="E168" s="26">
        <f t="shared" si="2"/>
        <v>0</v>
      </c>
      <c r="F168" s="49">
        <f>F169+F175</f>
        <v>1100000</v>
      </c>
      <c r="G168" s="2"/>
    </row>
    <row r="169" spans="1:7" ht="19.5" customHeight="1" outlineLevel="3" x14ac:dyDescent="0.25">
      <c r="A169" s="45" t="s">
        <v>126</v>
      </c>
      <c r="B169" s="46" t="s">
        <v>443</v>
      </c>
      <c r="C169" s="47" t="s">
        <v>0</v>
      </c>
      <c r="D169" s="49">
        <f>D170</f>
        <v>880000</v>
      </c>
      <c r="E169" s="26">
        <f t="shared" si="2"/>
        <v>20759.130000000005</v>
      </c>
      <c r="F169" s="49">
        <f>F170</f>
        <v>900759.13</v>
      </c>
      <c r="G169" s="2"/>
    </row>
    <row r="170" spans="1:7" ht="18.75" customHeight="1" outlineLevel="4" x14ac:dyDescent="0.25">
      <c r="A170" s="45" t="s">
        <v>127</v>
      </c>
      <c r="B170" s="46" t="s">
        <v>444</v>
      </c>
      <c r="C170" s="47" t="s">
        <v>0</v>
      </c>
      <c r="D170" s="49">
        <f>D171</f>
        <v>880000</v>
      </c>
      <c r="E170" s="26">
        <f t="shared" si="2"/>
        <v>20759.130000000005</v>
      </c>
      <c r="F170" s="49">
        <f>F171+F173</f>
        <v>900759.13</v>
      </c>
      <c r="G170" s="2"/>
    </row>
    <row r="171" spans="1:7" ht="47.25" customHeight="1" outlineLevel="5" x14ac:dyDescent="0.25">
      <c r="A171" s="45" t="s">
        <v>82</v>
      </c>
      <c r="B171" s="46" t="s">
        <v>444</v>
      </c>
      <c r="C171" s="47" t="s">
        <v>12</v>
      </c>
      <c r="D171" s="49">
        <f>D172</f>
        <v>880000</v>
      </c>
      <c r="E171" s="26">
        <f t="shared" si="2"/>
        <v>-344451.87</v>
      </c>
      <c r="F171" s="49">
        <f>F172</f>
        <v>535548.13</v>
      </c>
      <c r="G171" s="2"/>
    </row>
    <row r="172" spans="1:7" ht="19.5" customHeight="1" outlineLevel="6" x14ac:dyDescent="0.25">
      <c r="A172" s="45" t="s">
        <v>128</v>
      </c>
      <c r="B172" s="46" t="s">
        <v>444</v>
      </c>
      <c r="C172" s="47" t="s">
        <v>14</v>
      </c>
      <c r="D172" s="49">
        <v>880000</v>
      </c>
      <c r="E172" s="26">
        <f t="shared" si="2"/>
        <v>-344451.87</v>
      </c>
      <c r="F172" s="49">
        <v>535548.13</v>
      </c>
      <c r="G172" s="2"/>
    </row>
    <row r="173" spans="1:7" ht="19.5" customHeight="1" outlineLevel="6" x14ac:dyDescent="0.25">
      <c r="A173" s="45" t="s">
        <v>50</v>
      </c>
      <c r="B173" s="46" t="s">
        <v>444</v>
      </c>
      <c r="C173" s="47">
        <v>300</v>
      </c>
      <c r="D173" s="49"/>
      <c r="E173" s="26">
        <f t="shared" si="2"/>
        <v>365211</v>
      </c>
      <c r="F173" s="49">
        <f>F174</f>
        <v>365211</v>
      </c>
      <c r="G173" s="2"/>
    </row>
    <row r="174" spans="1:7" ht="19.5" customHeight="1" outlineLevel="6" x14ac:dyDescent="0.25">
      <c r="A174" s="45" t="s">
        <v>54</v>
      </c>
      <c r="B174" s="46" t="s">
        <v>444</v>
      </c>
      <c r="C174" s="47">
        <v>320</v>
      </c>
      <c r="D174" s="49"/>
      <c r="E174" s="26">
        <f t="shared" si="2"/>
        <v>365211</v>
      </c>
      <c r="F174" s="49">
        <v>365211</v>
      </c>
      <c r="G174" s="2"/>
    </row>
    <row r="175" spans="1:7" ht="19.5" customHeight="1" outlineLevel="3" x14ac:dyDescent="0.25">
      <c r="A175" s="45" t="s">
        <v>129</v>
      </c>
      <c r="B175" s="46" t="s">
        <v>445</v>
      </c>
      <c r="C175" s="47" t="s">
        <v>0</v>
      </c>
      <c r="D175" s="49">
        <f>D176</f>
        <v>220000</v>
      </c>
      <c r="E175" s="26">
        <f t="shared" si="2"/>
        <v>-20759.130000000005</v>
      </c>
      <c r="F175" s="49">
        <f>F176</f>
        <v>199240.87</v>
      </c>
      <c r="G175" s="2"/>
    </row>
    <row r="176" spans="1:7" ht="31.5" customHeight="1" outlineLevel="4" x14ac:dyDescent="0.25">
      <c r="A176" s="45" t="s">
        <v>130</v>
      </c>
      <c r="B176" s="46" t="s">
        <v>446</v>
      </c>
      <c r="C176" s="47" t="s">
        <v>0</v>
      </c>
      <c r="D176" s="49">
        <f>D177+D179</f>
        <v>220000</v>
      </c>
      <c r="E176" s="26">
        <f t="shared" si="2"/>
        <v>-20759.130000000005</v>
      </c>
      <c r="F176" s="49">
        <f>F177+F179</f>
        <v>199240.87</v>
      </c>
      <c r="G176" s="2"/>
    </row>
    <row r="177" spans="1:7" ht="45.75" customHeight="1" outlineLevel="4" x14ac:dyDescent="0.25">
      <c r="A177" s="45" t="s">
        <v>80</v>
      </c>
      <c r="B177" s="46" t="s">
        <v>446</v>
      </c>
      <c r="C177" s="47" t="s">
        <v>12</v>
      </c>
      <c r="D177" s="49">
        <f>D178</f>
        <v>220000</v>
      </c>
      <c r="E177" s="26">
        <f t="shared" si="2"/>
        <v>-174633.51</v>
      </c>
      <c r="F177" s="49">
        <f>F178</f>
        <v>45366.49</v>
      </c>
      <c r="G177" s="2"/>
    </row>
    <row r="178" spans="1:7" ht="16.5" customHeight="1" outlineLevel="4" x14ac:dyDescent="0.25">
      <c r="A178" s="45" t="s">
        <v>128</v>
      </c>
      <c r="B178" s="46" t="s">
        <v>446</v>
      </c>
      <c r="C178" s="47" t="s">
        <v>14</v>
      </c>
      <c r="D178" s="49">
        <v>220000</v>
      </c>
      <c r="E178" s="26">
        <f t="shared" si="2"/>
        <v>-174633.51</v>
      </c>
      <c r="F178" s="49">
        <v>45366.49</v>
      </c>
      <c r="G178" s="2"/>
    </row>
    <row r="179" spans="1:7" ht="17.25" customHeight="1" outlineLevel="5" x14ac:dyDescent="0.25">
      <c r="A179" s="45" t="s">
        <v>50</v>
      </c>
      <c r="B179" s="46" t="s">
        <v>446</v>
      </c>
      <c r="C179" s="47">
        <v>300</v>
      </c>
      <c r="D179" s="49">
        <f>D180</f>
        <v>0</v>
      </c>
      <c r="E179" s="26">
        <f t="shared" si="2"/>
        <v>153874.38</v>
      </c>
      <c r="F179" s="49">
        <f>F180</f>
        <v>153874.38</v>
      </c>
      <c r="G179" s="2"/>
    </row>
    <row r="180" spans="1:7" ht="18" customHeight="1" outlineLevel="6" x14ac:dyDescent="0.25">
      <c r="A180" s="45" t="s">
        <v>54</v>
      </c>
      <c r="B180" s="46" t="s">
        <v>446</v>
      </c>
      <c r="C180" s="47">
        <v>320</v>
      </c>
      <c r="D180" s="49"/>
      <c r="E180" s="26">
        <f t="shared" si="2"/>
        <v>153874.38</v>
      </c>
      <c r="F180" s="49">
        <v>153874.38</v>
      </c>
      <c r="G180" s="2"/>
    </row>
    <row r="181" spans="1:7" ht="32.25" customHeight="1" x14ac:dyDescent="0.25">
      <c r="A181" s="50" t="s">
        <v>131</v>
      </c>
      <c r="B181" s="51" t="s">
        <v>447</v>
      </c>
      <c r="C181" s="52" t="s">
        <v>0</v>
      </c>
      <c r="D181" s="53">
        <f>D182+D189+D193</f>
        <v>2630000</v>
      </c>
      <c r="E181" s="26">
        <f t="shared" si="2"/>
        <v>400000</v>
      </c>
      <c r="F181" s="53">
        <f>F182+F189+F193</f>
        <v>3030000</v>
      </c>
      <c r="G181" s="2"/>
    </row>
    <row r="182" spans="1:7" ht="31.5" customHeight="1" outlineLevel="3" x14ac:dyDescent="0.25">
      <c r="A182" s="45" t="s">
        <v>132</v>
      </c>
      <c r="B182" s="46" t="s">
        <v>448</v>
      </c>
      <c r="C182" s="47" t="s">
        <v>0</v>
      </c>
      <c r="D182" s="49">
        <f>D183+D186</f>
        <v>80000</v>
      </c>
      <c r="E182" s="26">
        <f t="shared" si="2"/>
        <v>0</v>
      </c>
      <c r="F182" s="49">
        <f>F183+F186</f>
        <v>80000</v>
      </c>
      <c r="G182" s="2"/>
    </row>
    <row r="183" spans="1:7" ht="31.5" customHeight="1" outlineLevel="4" x14ac:dyDescent="0.25">
      <c r="A183" s="45" t="s">
        <v>133</v>
      </c>
      <c r="B183" s="46" t="s">
        <v>449</v>
      </c>
      <c r="C183" s="47" t="s">
        <v>0</v>
      </c>
      <c r="D183" s="49">
        <f>D184</f>
        <v>50000</v>
      </c>
      <c r="E183" s="26">
        <f t="shared" si="2"/>
        <v>0</v>
      </c>
      <c r="F183" s="49">
        <f>F184</f>
        <v>50000</v>
      </c>
      <c r="G183" s="2"/>
    </row>
    <row r="184" spans="1:7" ht="18" customHeight="1" outlineLevel="5" x14ac:dyDescent="0.25">
      <c r="A184" s="45" t="s">
        <v>36</v>
      </c>
      <c r="B184" s="46" t="s">
        <v>449</v>
      </c>
      <c r="C184" s="47" t="s">
        <v>1</v>
      </c>
      <c r="D184" s="49">
        <f>D185</f>
        <v>50000</v>
      </c>
      <c r="E184" s="26">
        <f t="shared" si="2"/>
        <v>0</v>
      </c>
      <c r="F184" s="49">
        <f>F185</f>
        <v>50000</v>
      </c>
      <c r="G184" s="2"/>
    </row>
    <row r="185" spans="1:7" ht="30" outlineLevel="6" x14ac:dyDescent="0.25">
      <c r="A185" s="45" t="s">
        <v>37</v>
      </c>
      <c r="B185" s="46" t="s">
        <v>449</v>
      </c>
      <c r="C185" s="47" t="s">
        <v>2</v>
      </c>
      <c r="D185" s="49">
        <v>50000</v>
      </c>
      <c r="E185" s="26">
        <f t="shared" si="2"/>
        <v>0</v>
      </c>
      <c r="F185" s="49">
        <v>50000</v>
      </c>
      <c r="G185" s="2"/>
    </row>
    <row r="186" spans="1:7" ht="30.75" customHeight="1" outlineLevel="4" x14ac:dyDescent="0.25">
      <c r="A186" s="45" t="s">
        <v>134</v>
      </c>
      <c r="B186" s="46" t="s">
        <v>450</v>
      </c>
      <c r="C186" s="47" t="s">
        <v>0</v>
      </c>
      <c r="D186" s="49">
        <f>D187</f>
        <v>30000</v>
      </c>
      <c r="E186" s="26">
        <f t="shared" si="2"/>
        <v>0</v>
      </c>
      <c r="F186" s="49">
        <f>F187</f>
        <v>30000</v>
      </c>
      <c r="G186" s="2"/>
    </row>
    <row r="187" spans="1:7" ht="18.75" customHeight="1" outlineLevel="5" x14ac:dyDescent="0.25">
      <c r="A187" s="45" t="s">
        <v>36</v>
      </c>
      <c r="B187" s="46" t="s">
        <v>450</v>
      </c>
      <c r="C187" s="47" t="s">
        <v>1</v>
      </c>
      <c r="D187" s="49">
        <f>D188</f>
        <v>30000</v>
      </c>
      <c r="E187" s="26">
        <f t="shared" si="2"/>
        <v>0</v>
      </c>
      <c r="F187" s="49">
        <f>F188</f>
        <v>30000</v>
      </c>
      <c r="G187" s="2"/>
    </row>
    <row r="188" spans="1:7" ht="30" outlineLevel="6" x14ac:dyDescent="0.25">
      <c r="A188" s="45" t="s">
        <v>37</v>
      </c>
      <c r="B188" s="46" t="s">
        <v>450</v>
      </c>
      <c r="C188" s="47" t="s">
        <v>2</v>
      </c>
      <c r="D188" s="49">
        <v>30000</v>
      </c>
      <c r="E188" s="26">
        <f t="shared" si="2"/>
        <v>0</v>
      </c>
      <c r="F188" s="49">
        <v>30000</v>
      </c>
      <c r="G188" s="2"/>
    </row>
    <row r="189" spans="1:7" ht="17.25" customHeight="1" outlineLevel="3" x14ac:dyDescent="0.25">
      <c r="A189" s="45" t="s">
        <v>135</v>
      </c>
      <c r="B189" s="46" t="s">
        <v>451</v>
      </c>
      <c r="C189" s="47" t="s">
        <v>0</v>
      </c>
      <c r="D189" s="49">
        <f>D190</f>
        <v>50000</v>
      </c>
      <c r="E189" s="26">
        <f t="shared" si="2"/>
        <v>0</v>
      </c>
      <c r="F189" s="49">
        <f>F190</f>
        <v>50000</v>
      </c>
      <c r="G189" s="2"/>
    </row>
    <row r="190" spans="1:7" ht="32.25" customHeight="1" outlineLevel="4" x14ac:dyDescent="0.25">
      <c r="A190" s="45" t="s">
        <v>136</v>
      </c>
      <c r="B190" s="46" t="s">
        <v>452</v>
      </c>
      <c r="C190" s="47" t="s">
        <v>0</v>
      </c>
      <c r="D190" s="49">
        <f>D191</f>
        <v>50000</v>
      </c>
      <c r="E190" s="26">
        <f t="shared" si="2"/>
        <v>0</v>
      </c>
      <c r="F190" s="49">
        <f>F191</f>
        <v>50000</v>
      </c>
      <c r="G190" s="2"/>
    </row>
    <row r="191" spans="1:7" ht="16.5" customHeight="1" outlineLevel="5" x14ac:dyDescent="0.25">
      <c r="A191" s="45" t="s">
        <v>36</v>
      </c>
      <c r="B191" s="46" t="s">
        <v>452</v>
      </c>
      <c r="C191" s="47" t="s">
        <v>1</v>
      </c>
      <c r="D191" s="49">
        <f>D192</f>
        <v>50000</v>
      </c>
      <c r="E191" s="26">
        <f t="shared" si="2"/>
        <v>0</v>
      </c>
      <c r="F191" s="49">
        <f>F192</f>
        <v>50000</v>
      </c>
      <c r="G191" s="2"/>
    </row>
    <row r="192" spans="1:7" ht="33.75" customHeight="1" outlineLevel="6" x14ac:dyDescent="0.25">
      <c r="A192" s="45" t="s">
        <v>37</v>
      </c>
      <c r="B192" s="46" t="s">
        <v>452</v>
      </c>
      <c r="C192" s="47" t="s">
        <v>2</v>
      </c>
      <c r="D192" s="49">
        <v>50000</v>
      </c>
      <c r="E192" s="26">
        <f t="shared" si="2"/>
        <v>0</v>
      </c>
      <c r="F192" s="49">
        <v>50000</v>
      </c>
      <c r="G192" s="2"/>
    </row>
    <row r="193" spans="1:7" ht="30" outlineLevel="3" x14ac:dyDescent="0.25">
      <c r="A193" s="45" t="s">
        <v>137</v>
      </c>
      <c r="B193" s="46" t="s">
        <v>453</v>
      </c>
      <c r="C193" s="47" t="s">
        <v>0</v>
      </c>
      <c r="D193" s="49">
        <f>D194+D197</f>
        <v>2500000</v>
      </c>
      <c r="E193" s="26">
        <f t="shared" si="2"/>
        <v>400000</v>
      </c>
      <c r="F193" s="49">
        <f>F194+F197</f>
        <v>2900000</v>
      </c>
      <c r="G193" s="2"/>
    </row>
    <row r="194" spans="1:7" ht="30" outlineLevel="4" x14ac:dyDescent="0.25">
      <c r="A194" s="45" t="s">
        <v>138</v>
      </c>
      <c r="B194" s="46" t="s">
        <v>454</v>
      </c>
      <c r="C194" s="47" t="s">
        <v>0</v>
      </c>
      <c r="D194" s="49">
        <f>D195</f>
        <v>200000</v>
      </c>
      <c r="E194" s="26">
        <f t="shared" si="2"/>
        <v>0</v>
      </c>
      <c r="F194" s="49">
        <f>F195</f>
        <v>200000</v>
      </c>
      <c r="G194" s="2"/>
    </row>
    <row r="195" spans="1:7" ht="20.25" customHeight="1" outlineLevel="5" x14ac:dyDescent="0.25">
      <c r="A195" s="45" t="s">
        <v>36</v>
      </c>
      <c r="B195" s="46" t="s">
        <v>454</v>
      </c>
      <c r="C195" s="47" t="s">
        <v>1</v>
      </c>
      <c r="D195" s="49">
        <f>D196</f>
        <v>200000</v>
      </c>
      <c r="E195" s="26">
        <f t="shared" si="2"/>
        <v>0</v>
      </c>
      <c r="F195" s="49">
        <f>F196</f>
        <v>200000</v>
      </c>
      <c r="G195" s="2"/>
    </row>
    <row r="196" spans="1:7" ht="30" outlineLevel="6" x14ac:dyDescent="0.25">
      <c r="A196" s="45" t="s">
        <v>37</v>
      </c>
      <c r="B196" s="46" t="s">
        <v>454</v>
      </c>
      <c r="C196" s="47" t="s">
        <v>2</v>
      </c>
      <c r="D196" s="49">
        <v>200000</v>
      </c>
      <c r="E196" s="26">
        <f t="shared" si="2"/>
        <v>0</v>
      </c>
      <c r="F196" s="49">
        <v>200000</v>
      </c>
      <c r="G196" s="2"/>
    </row>
    <row r="197" spans="1:7" outlineLevel="4" x14ac:dyDescent="0.25">
      <c r="A197" s="45" t="s">
        <v>139</v>
      </c>
      <c r="B197" s="46" t="s">
        <v>455</v>
      </c>
      <c r="C197" s="47" t="s">
        <v>0</v>
      </c>
      <c r="D197" s="49">
        <f>D198</f>
        <v>2300000</v>
      </c>
      <c r="E197" s="26">
        <f t="shared" si="2"/>
        <v>400000</v>
      </c>
      <c r="F197" s="49">
        <f>F198+F200</f>
        <v>2700000</v>
      </c>
      <c r="G197" s="2"/>
    </row>
    <row r="198" spans="1:7" ht="46.5" customHeight="1" outlineLevel="5" x14ac:dyDescent="0.25">
      <c r="A198" s="45" t="s">
        <v>82</v>
      </c>
      <c r="B198" s="46" t="s">
        <v>455</v>
      </c>
      <c r="C198" s="47" t="s">
        <v>12</v>
      </c>
      <c r="D198" s="49">
        <f>D199</f>
        <v>2300000</v>
      </c>
      <c r="E198" s="26">
        <f t="shared" si="2"/>
        <v>378400</v>
      </c>
      <c r="F198" s="49">
        <f>F199</f>
        <v>2678400</v>
      </c>
      <c r="G198" s="2"/>
    </row>
    <row r="199" spans="1:7" ht="18.75" customHeight="1" outlineLevel="6" x14ac:dyDescent="0.25">
      <c r="A199" s="45" t="s">
        <v>83</v>
      </c>
      <c r="B199" s="46" t="s">
        <v>455</v>
      </c>
      <c r="C199" s="47" t="s">
        <v>13</v>
      </c>
      <c r="D199" s="49">
        <v>2300000</v>
      </c>
      <c r="E199" s="26">
        <f t="shared" si="2"/>
        <v>378400</v>
      </c>
      <c r="F199" s="49">
        <v>2678400</v>
      </c>
      <c r="G199" s="2"/>
    </row>
    <row r="200" spans="1:7" ht="21.75" customHeight="1" outlineLevel="6" x14ac:dyDescent="0.25">
      <c r="A200" s="45" t="s">
        <v>36</v>
      </c>
      <c r="B200" s="46" t="s">
        <v>455</v>
      </c>
      <c r="C200" s="47">
        <v>200</v>
      </c>
      <c r="D200" s="49">
        <f>D201</f>
        <v>0</v>
      </c>
      <c r="E200" s="26">
        <f t="shared" si="2"/>
        <v>21600</v>
      </c>
      <c r="F200" s="49">
        <f>F201</f>
        <v>21600</v>
      </c>
      <c r="G200" s="2"/>
    </row>
    <row r="201" spans="1:7" ht="33" customHeight="1" outlineLevel="6" x14ac:dyDescent="0.25">
      <c r="A201" s="45" t="s">
        <v>37</v>
      </c>
      <c r="B201" s="46" t="s">
        <v>455</v>
      </c>
      <c r="C201" s="47">
        <v>240</v>
      </c>
      <c r="D201" s="49"/>
      <c r="E201" s="26">
        <f t="shared" si="2"/>
        <v>21600</v>
      </c>
      <c r="F201" s="49">
        <v>21600</v>
      </c>
      <c r="G201" s="2"/>
    </row>
    <row r="202" spans="1:7" ht="33" customHeight="1" x14ac:dyDescent="0.25">
      <c r="A202" s="50" t="s">
        <v>140</v>
      </c>
      <c r="B202" s="51" t="s">
        <v>456</v>
      </c>
      <c r="C202" s="52" t="s">
        <v>0</v>
      </c>
      <c r="D202" s="53">
        <f>D203+D237</f>
        <v>8881226</v>
      </c>
      <c r="E202" s="26">
        <f t="shared" si="2"/>
        <v>6260000</v>
      </c>
      <c r="F202" s="53">
        <f>F203+F237</f>
        <v>15141226</v>
      </c>
      <c r="G202" s="2"/>
    </row>
    <row r="203" spans="1:7" ht="31.5" customHeight="1" outlineLevel="1" x14ac:dyDescent="0.25">
      <c r="A203" s="45" t="s">
        <v>141</v>
      </c>
      <c r="B203" s="46" t="s">
        <v>457</v>
      </c>
      <c r="C203" s="47" t="s">
        <v>0</v>
      </c>
      <c r="D203" s="49">
        <f>D204+D210+D218+D222+D226+D230+D214</f>
        <v>1050000</v>
      </c>
      <c r="E203" s="26">
        <f t="shared" si="2"/>
        <v>6260000</v>
      </c>
      <c r="F203" s="49">
        <f>F204+F210+F218+F222+F226+F230+F214</f>
        <v>7310000</v>
      </c>
      <c r="G203" s="2"/>
    </row>
    <row r="204" spans="1:7" ht="35.25" customHeight="1" outlineLevel="3" x14ac:dyDescent="0.25">
      <c r="A204" s="62" t="s">
        <v>778</v>
      </c>
      <c r="B204" s="46" t="s">
        <v>458</v>
      </c>
      <c r="C204" s="47" t="s">
        <v>0</v>
      </c>
      <c r="D204" s="49">
        <f>D205</f>
        <v>200000</v>
      </c>
      <c r="E204" s="26">
        <f t="shared" si="2"/>
        <v>0</v>
      </c>
      <c r="F204" s="49">
        <f>F205</f>
        <v>200000</v>
      </c>
      <c r="G204" s="2"/>
    </row>
    <row r="205" spans="1:7" ht="19.5" customHeight="1" outlineLevel="4" x14ac:dyDescent="0.25">
      <c r="A205" s="62" t="s">
        <v>737</v>
      </c>
      <c r="B205" s="46" t="s">
        <v>459</v>
      </c>
      <c r="C205" s="47" t="s">
        <v>0</v>
      </c>
      <c r="D205" s="49">
        <f>D206</f>
        <v>200000</v>
      </c>
      <c r="E205" s="26">
        <f t="shared" si="2"/>
        <v>0</v>
      </c>
      <c r="F205" s="49">
        <f>F206+F208</f>
        <v>200000</v>
      </c>
      <c r="G205" s="2"/>
    </row>
    <row r="206" spans="1:7" ht="20.25" customHeight="1" outlineLevel="5" x14ac:dyDescent="0.25">
      <c r="A206" s="23" t="s">
        <v>36</v>
      </c>
      <c r="B206" s="46" t="s">
        <v>459</v>
      </c>
      <c r="C206" s="47" t="s">
        <v>1</v>
      </c>
      <c r="D206" s="49">
        <f>D207</f>
        <v>200000</v>
      </c>
      <c r="E206" s="26">
        <f t="shared" ref="E206:E273" si="3">F206-D206</f>
        <v>-100000</v>
      </c>
      <c r="F206" s="49">
        <f>F207</f>
        <v>100000</v>
      </c>
      <c r="G206" s="2"/>
    </row>
    <row r="207" spans="1:7" ht="32.25" customHeight="1" outlineLevel="6" x14ac:dyDescent="0.25">
      <c r="A207" s="23" t="s">
        <v>37</v>
      </c>
      <c r="B207" s="46" t="s">
        <v>459</v>
      </c>
      <c r="C207" s="47" t="s">
        <v>2</v>
      </c>
      <c r="D207" s="49">
        <v>200000</v>
      </c>
      <c r="E207" s="26">
        <f t="shared" si="3"/>
        <v>-100000</v>
      </c>
      <c r="F207" s="49">
        <v>100000</v>
      </c>
      <c r="G207" s="2"/>
    </row>
    <row r="208" spans="1:7" ht="24" customHeight="1" outlineLevel="6" x14ac:dyDescent="0.25">
      <c r="A208" s="45" t="s">
        <v>36</v>
      </c>
      <c r="B208" s="46" t="s">
        <v>459</v>
      </c>
      <c r="C208" s="47">
        <v>800</v>
      </c>
      <c r="D208" s="49"/>
      <c r="E208" s="26">
        <f t="shared" si="3"/>
        <v>100000</v>
      </c>
      <c r="F208" s="49">
        <f>F209</f>
        <v>100000</v>
      </c>
      <c r="G208" s="2"/>
    </row>
    <row r="209" spans="1:7" ht="32.25" customHeight="1" outlineLevel="6" x14ac:dyDescent="0.25">
      <c r="A209" s="45" t="s">
        <v>37</v>
      </c>
      <c r="B209" s="46" t="s">
        <v>459</v>
      </c>
      <c r="C209" s="47">
        <v>850</v>
      </c>
      <c r="D209" s="49"/>
      <c r="E209" s="26">
        <f t="shared" si="3"/>
        <v>100000</v>
      </c>
      <c r="F209" s="49">
        <v>100000</v>
      </c>
      <c r="G209" s="2"/>
    </row>
    <row r="210" spans="1:7" ht="33" customHeight="1" outlineLevel="3" x14ac:dyDescent="0.25">
      <c r="A210" s="62" t="s">
        <v>738</v>
      </c>
      <c r="B210" s="46" t="s">
        <v>460</v>
      </c>
      <c r="C210" s="47" t="s">
        <v>0</v>
      </c>
      <c r="D210" s="49">
        <f>D211</f>
        <v>25000</v>
      </c>
      <c r="E210" s="26">
        <f t="shared" si="3"/>
        <v>0</v>
      </c>
      <c r="F210" s="49">
        <f>F211</f>
        <v>25000</v>
      </c>
      <c r="G210" s="2"/>
    </row>
    <row r="211" spans="1:7" outlineLevel="4" x14ac:dyDescent="0.25">
      <c r="A211" s="62" t="s">
        <v>739</v>
      </c>
      <c r="B211" s="46" t="s">
        <v>461</v>
      </c>
      <c r="C211" s="47" t="s">
        <v>0</v>
      </c>
      <c r="D211" s="49">
        <f>D212</f>
        <v>25000</v>
      </c>
      <c r="E211" s="26">
        <f t="shared" si="3"/>
        <v>0</v>
      </c>
      <c r="F211" s="49">
        <f>F212</f>
        <v>25000</v>
      </c>
      <c r="G211" s="2"/>
    </row>
    <row r="212" spans="1:7" ht="19.5" customHeight="1" outlineLevel="5" x14ac:dyDescent="0.25">
      <c r="A212" s="45" t="s">
        <v>36</v>
      </c>
      <c r="B212" s="46" t="s">
        <v>461</v>
      </c>
      <c r="C212" s="47" t="s">
        <v>1</v>
      </c>
      <c r="D212" s="49">
        <f>D213</f>
        <v>25000</v>
      </c>
      <c r="E212" s="26">
        <f t="shared" si="3"/>
        <v>0</v>
      </c>
      <c r="F212" s="49">
        <f>F213</f>
        <v>25000</v>
      </c>
      <c r="G212" s="2"/>
    </row>
    <row r="213" spans="1:7" ht="32.25" customHeight="1" outlineLevel="6" x14ac:dyDescent="0.25">
      <c r="A213" s="45" t="s">
        <v>37</v>
      </c>
      <c r="B213" s="46" t="s">
        <v>461</v>
      </c>
      <c r="C213" s="47" t="s">
        <v>2</v>
      </c>
      <c r="D213" s="49">
        <v>25000</v>
      </c>
      <c r="E213" s="26">
        <f t="shared" si="3"/>
        <v>0</v>
      </c>
      <c r="F213" s="49">
        <v>25000</v>
      </c>
      <c r="G213" s="2"/>
    </row>
    <row r="214" spans="1:7" ht="17.25" customHeight="1" outlineLevel="6" x14ac:dyDescent="0.25">
      <c r="A214" s="62" t="s">
        <v>773</v>
      </c>
      <c r="B214" s="63" t="s">
        <v>462</v>
      </c>
      <c r="C214" s="24"/>
      <c r="D214" s="25">
        <f>D215</f>
        <v>100000</v>
      </c>
      <c r="E214" s="26">
        <f t="shared" si="3"/>
        <v>0</v>
      </c>
      <c r="F214" s="25">
        <f>F215</f>
        <v>100000</v>
      </c>
      <c r="G214" s="2"/>
    </row>
    <row r="215" spans="1:7" ht="32.25" customHeight="1" outlineLevel="6" x14ac:dyDescent="0.25">
      <c r="A215" s="62" t="s">
        <v>740</v>
      </c>
      <c r="B215" s="63" t="s">
        <v>463</v>
      </c>
      <c r="C215" s="24"/>
      <c r="D215" s="25">
        <f>D216</f>
        <v>100000</v>
      </c>
      <c r="E215" s="26">
        <f t="shared" si="3"/>
        <v>0</v>
      </c>
      <c r="F215" s="25">
        <f>F216</f>
        <v>100000</v>
      </c>
      <c r="G215" s="2"/>
    </row>
    <row r="216" spans="1:7" ht="21.75" customHeight="1" outlineLevel="6" x14ac:dyDescent="0.25">
      <c r="A216" s="62" t="s">
        <v>36</v>
      </c>
      <c r="B216" s="63" t="s">
        <v>463</v>
      </c>
      <c r="C216" s="24">
        <v>200</v>
      </c>
      <c r="D216" s="25">
        <f>D217</f>
        <v>100000</v>
      </c>
      <c r="E216" s="26">
        <f t="shared" si="3"/>
        <v>0</v>
      </c>
      <c r="F216" s="25">
        <f>F217</f>
        <v>100000</v>
      </c>
      <c r="G216" s="2"/>
    </row>
    <row r="217" spans="1:7" ht="30.75" customHeight="1" outlineLevel="6" x14ac:dyDescent="0.25">
      <c r="A217" s="62" t="s">
        <v>37</v>
      </c>
      <c r="B217" s="63" t="s">
        <v>463</v>
      </c>
      <c r="C217" s="24">
        <v>240</v>
      </c>
      <c r="D217" s="25">
        <v>100000</v>
      </c>
      <c r="E217" s="26">
        <f t="shared" si="3"/>
        <v>0</v>
      </c>
      <c r="F217" s="25">
        <v>100000</v>
      </c>
      <c r="G217" s="2"/>
    </row>
    <row r="218" spans="1:7" ht="32.25" customHeight="1" outlineLevel="3" x14ac:dyDescent="0.25">
      <c r="A218" s="62" t="s">
        <v>741</v>
      </c>
      <c r="B218" s="63" t="s">
        <v>464</v>
      </c>
      <c r="C218" s="24" t="s">
        <v>0</v>
      </c>
      <c r="D218" s="25">
        <f>D219</f>
        <v>25000</v>
      </c>
      <c r="E218" s="26">
        <f t="shared" si="3"/>
        <v>0</v>
      </c>
      <c r="F218" s="25">
        <f>F219</f>
        <v>25000</v>
      </c>
      <c r="G218" s="2"/>
    </row>
    <row r="219" spans="1:7" ht="19.5" customHeight="1" outlineLevel="4" x14ac:dyDescent="0.25">
      <c r="A219" s="62" t="s">
        <v>774</v>
      </c>
      <c r="B219" s="63" t="s">
        <v>742</v>
      </c>
      <c r="C219" s="24" t="s">
        <v>0</v>
      </c>
      <c r="D219" s="25">
        <f>D220</f>
        <v>25000</v>
      </c>
      <c r="E219" s="26">
        <f t="shared" si="3"/>
        <v>0</v>
      </c>
      <c r="F219" s="25">
        <f>F221</f>
        <v>25000</v>
      </c>
      <c r="G219" s="2"/>
    </row>
    <row r="220" spans="1:7" ht="18.75" customHeight="1" outlineLevel="5" x14ac:dyDescent="0.25">
      <c r="A220" s="23" t="s">
        <v>36</v>
      </c>
      <c r="B220" s="63" t="s">
        <v>742</v>
      </c>
      <c r="C220" s="24" t="s">
        <v>1</v>
      </c>
      <c r="D220" s="25">
        <f>D221</f>
        <v>25000</v>
      </c>
      <c r="E220" s="26">
        <f t="shared" si="3"/>
        <v>0</v>
      </c>
      <c r="F220" s="25">
        <f>F221</f>
        <v>25000</v>
      </c>
      <c r="G220" s="2"/>
    </row>
    <row r="221" spans="1:7" ht="30" outlineLevel="6" x14ac:dyDescent="0.25">
      <c r="A221" s="23" t="s">
        <v>37</v>
      </c>
      <c r="B221" s="63" t="s">
        <v>742</v>
      </c>
      <c r="C221" s="24" t="s">
        <v>2</v>
      </c>
      <c r="D221" s="25">
        <v>25000</v>
      </c>
      <c r="E221" s="26">
        <f t="shared" si="3"/>
        <v>0</v>
      </c>
      <c r="F221" s="25">
        <v>25000</v>
      </c>
      <c r="G221" s="2"/>
    </row>
    <row r="222" spans="1:7" ht="18" customHeight="1" outlineLevel="3" x14ac:dyDescent="0.25">
      <c r="A222" s="23" t="s">
        <v>142</v>
      </c>
      <c r="B222" s="63" t="s">
        <v>465</v>
      </c>
      <c r="C222" s="24" t="s">
        <v>0</v>
      </c>
      <c r="D222" s="25">
        <f>D223</f>
        <v>100000</v>
      </c>
      <c r="E222" s="26">
        <f t="shared" si="3"/>
        <v>0</v>
      </c>
      <c r="F222" s="25">
        <f>F223</f>
        <v>100000</v>
      </c>
      <c r="G222" s="2"/>
    </row>
    <row r="223" spans="1:7" ht="30" outlineLevel="4" x14ac:dyDescent="0.25">
      <c r="A223" s="62" t="s">
        <v>775</v>
      </c>
      <c r="B223" s="63" t="s">
        <v>466</v>
      </c>
      <c r="C223" s="24" t="s">
        <v>0</v>
      </c>
      <c r="D223" s="25">
        <f>D224</f>
        <v>100000</v>
      </c>
      <c r="E223" s="26">
        <f t="shared" si="3"/>
        <v>0</v>
      </c>
      <c r="F223" s="25">
        <f>F224</f>
        <v>100000</v>
      </c>
      <c r="G223" s="2"/>
    </row>
    <row r="224" spans="1:7" ht="18.75" customHeight="1" outlineLevel="5" x14ac:dyDescent="0.25">
      <c r="A224" s="23" t="s">
        <v>36</v>
      </c>
      <c r="B224" s="63" t="s">
        <v>466</v>
      </c>
      <c r="C224" s="24" t="s">
        <v>1</v>
      </c>
      <c r="D224" s="25">
        <f>D225</f>
        <v>100000</v>
      </c>
      <c r="E224" s="26">
        <f t="shared" si="3"/>
        <v>0</v>
      </c>
      <c r="F224" s="25">
        <f>F225</f>
        <v>100000</v>
      </c>
      <c r="G224" s="2"/>
    </row>
    <row r="225" spans="1:7" ht="30.75" customHeight="1" outlineLevel="6" x14ac:dyDescent="0.25">
      <c r="A225" s="23" t="s">
        <v>37</v>
      </c>
      <c r="B225" s="63" t="s">
        <v>466</v>
      </c>
      <c r="C225" s="24" t="s">
        <v>2</v>
      </c>
      <c r="D225" s="25">
        <v>100000</v>
      </c>
      <c r="E225" s="26">
        <f t="shared" si="3"/>
        <v>0</v>
      </c>
      <c r="F225" s="25">
        <v>100000</v>
      </c>
      <c r="G225" s="2"/>
    </row>
    <row r="226" spans="1:7" ht="19.5" customHeight="1" outlineLevel="3" x14ac:dyDescent="0.25">
      <c r="A226" s="23" t="s">
        <v>143</v>
      </c>
      <c r="B226" s="63" t="s">
        <v>467</v>
      </c>
      <c r="C226" s="24" t="s">
        <v>0</v>
      </c>
      <c r="D226" s="25">
        <f>D227</f>
        <v>50000</v>
      </c>
      <c r="E226" s="26">
        <f t="shared" si="3"/>
        <v>0</v>
      </c>
      <c r="F226" s="25">
        <f>F227</f>
        <v>50000</v>
      </c>
      <c r="G226" s="2"/>
    </row>
    <row r="227" spans="1:7" ht="17.25" customHeight="1" outlineLevel="4" x14ac:dyDescent="0.25">
      <c r="A227" s="62" t="s">
        <v>743</v>
      </c>
      <c r="B227" s="63" t="s">
        <v>468</v>
      </c>
      <c r="C227" s="24" t="s">
        <v>0</v>
      </c>
      <c r="D227" s="25">
        <f>D228</f>
        <v>50000</v>
      </c>
      <c r="E227" s="26">
        <f t="shared" si="3"/>
        <v>0</v>
      </c>
      <c r="F227" s="25">
        <f>F228</f>
        <v>50000</v>
      </c>
      <c r="G227" s="2"/>
    </row>
    <row r="228" spans="1:7" ht="18.75" customHeight="1" outlineLevel="5" x14ac:dyDescent="0.25">
      <c r="A228" s="23" t="s">
        <v>36</v>
      </c>
      <c r="B228" s="63" t="s">
        <v>468</v>
      </c>
      <c r="C228" s="24" t="s">
        <v>1</v>
      </c>
      <c r="D228" s="25">
        <f>D229</f>
        <v>50000</v>
      </c>
      <c r="E228" s="26">
        <f t="shared" si="3"/>
        <v>0</v>
      </c>
      <c r="F228" s="25">
        <f>F229</f>
        <v>50000</v>
      </c>
      <c r="G228" s="2"/>
    </row>
    <row r="229" spans="1:7" ht="31.5" customHeight="1" outlineLevel="6" x14ac:dyDescent="0.25">
      <c r="A229" s="23" t="s">
        <v>37</v>
      </c>
      <c r="B229" s="63" t="s">
        <v>468</v>
      </c>
      <c r="C229" s="24" t="s">
        <v>2</v>
      </c>
      <c r="D229" s="25">
        <v>50000</v>
      </c>
      <c r="E229" s="26">
        <f t="shared" si="3"/>
        <v>0</v>
      </c>
      <c r="F229" s="25">
        <v>50000</v>
      </c>
      <c r="G229" s="2"/>
    </row>
    <row r="230" spans="1:7" ht="18.75" customHeight="1" outlineLevel="3" x14ac:dyDescent="0.25">
      <c r="A230" s="23" t="s">
        <v>144</v>
      </c>
      <c r="B230" s="63" t="s">
        <v>812</v>
      </c>
      <c r="C230" s="24" t="s">
        <v>0</v>
      </c>
      <c r="D230" s="25">
        <f>D231+D234</f>
        <v>550000</v>
      </c>
      <c r="E230" s="26">
        <f t="shared" si="3"/>
        <v>6260000</v>
      </c>
      <c r="F230" s="25">
        <f>F231+F234</f>
        <v>6810000</v>
      </c>
      <c r="G230" s="2"/>
    </row>
    <row r="231" spans="1:7" outlineLevel="4" x14ac:dyDescent="0.25">
      <c r="A231" s="62" t="s">
        <v>744</v>
      </c>
      <c r="B231" s="63" t="s">
        <v>813</v>
      </c>
      <c r="C231" s="24" t="s">
        <v>0</v>
      </c>
      <c r="D231" s="25">
        <f>D232</f>
        <v>50000</v>
      </c>
      <c r="E231" s="26">
        <f t="shared" si="3"/>
        <v>0</v>
      </c>
      <c r="F231" s="25">
        <f>F232</f>
        <v>50000</v>
      </c>
      <c r="G231" s="2"/>
    </row>
    <row r="232" spans="1:7" ht="19.5" customHeight="1" outlineLevel="5" x14ac:dyDescent="0.25">
      <c r="A232" s="23" t="s">
        <v>36</v>
      </c>
      <c r="B232" s="63" t="s">
        <v>813</v>
      </c>
      <c r="C232" s="24" t="s">
        <v>1</v>
      </c>
      <c r="D232" s="25">
        <f>D233</f>
        <v>50000</v>
      </c>
      <c r="E232" s="26">
        <f t="shared" si="3"/>
        <v>0</v>
      </c>
      <c r="F232" s="25">
        <f>F233</f>
        <v>50000</v>
      </c>
      <c r="G232" s="2"/>
    </row>
    <row r="233" spans="1:7" ht="30" outlineLevel="6" x14ac:dyDescent="0.25">
      <c r="A233" s="23" t="s">
        <v>37</v>
      </c>
      <c r="B233" s="63" t="s">
        <v>813</v>
      </c>
      <c r="C233" s="24" t="s">
        <v>2</v>
      </c>
      <c r="D233" s="25">
        <v>50000</v>
      </c>
      <c r="E233" s="26">
        <f t="shared" si="3"/>
        <v>0</v>
      </c>
      <c r="F233" s="25">
        <v>50000</v>
      </c>
      <c r="G233" s="2"/>
    </row>
    <row r="234" spans="1:7" ht="30" outlineLevel="4" x14ac:dyDescent="0.25">
      <c r="A234" s="62" t="s">
        <v>875</v>
      </c>
      <c r="B234" s="63" t="s">
        <v>845</v>
      </c>
      <c r="C234" s="24" t="s">
        <v>0</v>
      </c>
      <c r="D234" s="25">
        <f>D235</f>
        <v>500000</v>
      </c>
      <c r="E234" s="26">
        <f t="shared" si="3"/>
        <v>6260000</v>
      </c>
      <c r="F234" s="25">
        <f>F235</f>
        <v>6760000</v>
      </c>
      <c r="G234" s="2"/>
    </row>
    <row r="235" spans="1:7" ht="19.5" customHeight="1" outlineLevel="5" x14ac:dyDescent="0.25">
      <c r="A235" s="23" t="s">
        <v>58</v>
      </c>
      <c r="B235" s="63" t="s">
        <v>845</v>
      </c>
      <c r="C235" s="24">
        <v>800</v>
      </c>
      <c r="D235" s="25">
        <f>D236</f>
        <v>500000</v>
      </c>
      <c r="E235" s="26">
        <f t="shared" si="3"/>
        <v>6260000</v>
      </c>
      <c r="F235" s="25">
        <f>F236</f>
        <v>6760000</v>
      </c>
      <c r="G235" s="2"/>
    </row>
    <row r="236" spans="1:7" outlineLevel="6" x14ac:dyDescent="0.25">
      <c r="A236" s="23" t="s">
        <v>59</v>
      </c>
      <c r="B236" s="63" t="s">
        <v>845</v>
      </c>
      <c r="C236" s="24">
        <v>850</v>
      </c>
      <c r="D236" s="25">
        <v>500000</v>
      </c>
      <c r="E236" s="26">
        <f t="shared" si="3"/>
        <v>6260000</v>
      </c>
      <c r="F236" s="25">
        <v>6760000</v>
      </c>
      <c r="G236" s="2"/>
    </row>
    <row r="237" spans="1:7" ht="18" customHeight="1" outlineLevel="1" x14ac:dyDescent="0.25">
      <c r="A237" s="23" t="s">
        <v>145</v>
      </c>
      <c r="B237" s="63" t="s">
        <v>469</v>
      </c>
      <c r="C237" s="24" t="s">
        <v>0</v>
      </c>
      <c r="D237" s="25">
        <f>D238</f>
        <v>7831226</v>
      </c>
      <c r="E237" s="26">
        <f t="shared" si="3"/>
        <v>0</v>
      </c>
      <c r="F237" s="25">
        <f>F238</f>
        <v>7831226</v>
      </c>
      <c r="G237" s="2"/>
    </row>
    <row r="238" spans="1:7" ht="19.5" customHeight="1" outlineLevel="3" x14ac:dyDescent="0.25">
      <c r="A238" s="23" t="s">
        <v>146</v>
      </c>
      <c r="B238" s="63" t="s">
        <v>470</v>
      </c>
      <c r="C238" s="24" t="s">
        <v>0</v>
      </c>
      <c r="D238" s="25">
        <f>D239</f>
        <v>7831226</v>
      </c>
      <c r="E238" s="26">
        <f t="shared" si="3"/>
        <v>0</v>
      </c>
      <c r="F238" s="25">
        <f>F239</f>
        <v>7831226</v>
      </c>
      <c r="G238" s="2"/>
    </row>
    <row r="239" spans="1:7" ht="18" customHeight="1" outlineLevel="4" x14ac:dyDescent="0.25">
      <c r="A239" s="23" t="s">
        <v>147</v>
      </c>
      <c r="B239" s="63" t="s">
        <v>471</v>
      </c>
      <c r="C239" s="24" t="s">
        <v>0</v>
      </c>
      <c r="D239" s="25">
        <f>D240+D243</f>
        <v>7831226</v>
      </c>
      <c r="E239" s="26">
        <f t="shared" si="3"/>
        <v>0</v>
      </c>
      <c r="F239" s="25">
        <f>F240+F243+F244</f>
        <v>7831226</v>
      </c>
      <c r="G239" s="2"/>
    </row>
    <row r="240" spans="1:7" ht="47.25" customHeight="1" outlineLevel="5" x14ac:dyDescent="0.25">
      <c r="A240" s="23" t="s">
        <v>82</v>
      </c>
      <c r="B240" s="63" t="s">
        <v>471</v>
      </c>
      <c r="C240" s="24" t="s">
        <v>12</v>
      </c>
      <c r="D240" s="25">
        <f>D241</f>
        <v>6158968</v>
      </c>
      <c r="E240" s="26">
        <f t="shared" si="3"/>
        <v>0</v>
      </c>
      <c r="F240" s="25">
        <f>F241</f>
        <v>6158968</v>
      </c>
      <c r="G240" s="2"/>
    </row>
    <row r="241" spans="1:7" ht="16.5" customHeight="1" outlineLevel="6" x14ac:dyDescent="0.25">
      <c r="A241" s="23" t="s">
        <v>128</v>
      </c>
      <c r="B241" s="63" t="s">
        <v>471</v>
      </c>
      <c r="C241" s="24" t="s">
        <v>14</v>
      </c>
      <c r="D241" s="25">
        <v>6158968</v>
      </c>
      <c r="E241" s="26">
        <f t="shared" si="3"/>
        <v>0</v>
      </c>
      <c r="F241" s="25">
        <v>6158968</v>
      </c>
      <c r="G241" s="2"/>
    </row>
    <row r="242" spans="1:7" ht="18" customHeight="1" outlineLevel="5" x14ac:dyDescent="0.25">
      <c r="A242" s="23" t="s">
        <v>36</v>
      </c>
      <c r="B242" s="63" t="s">
        <v>471</v>
      </c>
      <c r="C242" s="24" t="s">
        <v>1</v>
      </c>
      <c r="D242" s="25">
        <f>D243</f>
        <v>1672258</v>
      </c>
      <c r="E242" s="26">
        <f t="shared" si="3"/>
        <v>-150000</v>
      </c>
      <c r="F242" s="25">
        <f>F243</f>
        <v>1522258</v>
      </c>
      <c r="G242" s="2"/>
    </row>
    <row r="243" spans="1:7" ht="30" outlineLevel="6" x14ac:dyDescent="0.25">
      <c r="A243" s="23" t="s">
        <v>37</v>
      </c>
      <c r="B243" s="63" t="s">
        <v>471</v>
      </c>
      <c r="C243" s="24" t="s">
        <v>2</v>
      </c>
      <c r="D243" s="25">
        <v>1672258</v>
      </c>
      <c r="E243" s="26">
        <f t="shared" si="3"/>
        <v>-150000</v>
      </c>
      <c r="F243" s="25">
        <v>1522258</v>
      </c>
      <c r="G243" s="2"/>
    </row>
    <row r="244" spans="1:7" outlineLevel="6" x14ac:dyDescent="0.25">
      <c r="A244" s="23" t="s">
        <v>58</v>
      </c>
      <c r="B244" s="63" t="s">
        <v>471</v>
      </c>
      <c r="C244" s="24">
        <v>800</v>
      </c>
      <c r="D244" s="25"/>
      <c r="E244" s="26">
        <f t="shared" si="3"/>
        <v>150000</v>
      </c>
      <c r="F244" s="25">
        <f>F245</f>
        <v>150000</v>
      </c>
      <c r="G244" s="2"/>
    </row>
    <row r="245" spans="1:7" outlineLevel="6" x14ac:dyDescent="0.25">
      <c r="A245" s="23" t="s">
        <v>59</v>
      </c>
      <c r="B245" s="63" t="s">
        <v>471</v>
      </c>
      <c r="C245" s="24">
        <v>850</v>
      </c>
      <c r="D245" s="25"/>
      <c r="E245" s="26">
        <f t="shared" si="3"/>
        <v>150000</v>
      </c>
      <c r="F245" s="25">
        <v>150000</v>
      </c>
      <c r="G245" s="2"/>
    </row>
    <row r="246" spans="1:7" ht="18.75" customHeight="1" x14ac:dyDescent="0.25">
      <c r="A246" s="29" t="s">
        <v>148</v>
      </c>
      <c r="B246" s="30" t="s">
        <v>472</v>
      </c>
      <c r="C246" s="31" t="s">
        <v>0</v>
      </c>
      <c r="D246" s="32">
        <f>D248+D264+D268+D322+D338+D347+D351+D359+D363+D368+D374+D381+D385</f>
        <v>162443227</v>
      </c>
      <c r="E246" s="26">
        <f t="shared" si="3"/>
        <v>299449.54000002146</v>
      </c>
      <c r="F246" s="32">
        <f>F248+F264+F268+F322+F338+F347+F351+F359+F363+F368+F374+F381+F385</f>
        <v>162742676.54000002</v>
      </c>
      <c r="G246" s="2"/>
    </row>
    <row r="247" spans="1:7" hidden="1" outlineLevel="2" x14ac:dyDescent="0.25">
      <c r="A247" s="23" t="s">
        <v>148</v>
      </c>
      <c r="B247" s="63" t="s">
        <v>472</v>
      </c>
      <c r="C247" s="24" t="s">
        <v>0</v>
      </c>
      <c r="D247" s="25">
        <v>113897607.58</v>
      </c>
      <c r="E247" s="26">
        <f t="shared" si="3"/>
        <v>0</v>
      </c>
      <c r="F247" s="25">
        <v>113897607.58</v>
      </c>
      <c r="G247" s="2"/>
    </row>
    <row r="248" spans="1:7" ht="18.75" customHeight="1" outlineLevel="3" x14ac:dyDescent="0.25">
      <c r="A248" s="23" t="s">
        <v>149</v>
      </c>
      <c r="B248" s="63" t="s">
        <v>473</v>
      </c>
      <c r="C248" s="24" t="s">
        <v>0</v>
      </c>
      <c r="D248" s="25">
        <f>D249+D256+D261</f>
        <v>48988099</v>
      </c>
      <c r="E248" s="26">
        <f t="shared" si="3"/>
        <v>-57278.530000001192</v>
      </c>
      <c r="F248" s="25">
        <f>F249+F256+F261</f>
        <v>48930820.469999999</v>
      </c>
      <c r="G248" s="2"/>
    </row>
    <row r="249" spans="1:7" ht="21" customHeight="1" outlineLevel="4" x14ac:dyDescent="0.25">
      <c r="A249" s="23" t="s">
        <v>150</v>
      </c>
      <c r="B249" s="63" t="s">
        <v>474</v>
      </c>
      <c r="C249" s="24" t="s">
        <v>0</v>
      </c>
      <c r="D249" s="25">
        <f>D250+D252+D254</f>
        <v>48371540</v>
      </c>
      <c r="E249" s="26">
        <f t="shared" si="3"/>
        <v>-57278.530000001192</v>
      </c>
      <c r="F249" s="25">
        <f>F250+F252+F254</f>
        <v>48314261.469999999</v>
      </c>
      <c r="G249" s="2"/>
    </row>
    <row r="250" spans="1:7" ht="46.5" customHeight="1" outlineLevel="5" x14ac:dyDescent="0.25">
      <c r="A250" s="23" t="s">
        <v>82</v>
      </c>
      <c r="B250" s="63" t="s">
        <v>474</v>
      </c>
      <c r="C250" s="24" t="s">
        <v>12</v>
      </c>
      <c r="D250" s="25">
        <f>D251</f>
        <v>45939349</v>
      </c>
      <c r="E250" s="26">
        <f t="shared" si="3"/>
        <v>0</v>
      </c>
      <c r="F250" s="25">
        <f>F251</f>
        <v>45939349</v>
      </c>
      <c r="G250" s="2"/>
    </row>
    <row r="251" spans="1:7" outlineLevel="6" x14ac:dyDescent="0.25">
      <c r="A251" s="23" t="s">
        <v>128</v>
      </c>
      <c r="B251" s="63" t="s">
        <v>474</v>
      </c>
      <c r="C251" s="24" t="s">
        <v>14</v>
      </c>
      <c r="D251" s="25">
        <v>45939349</v>
      </c>
      <c r="E251" s="26">
        <f t="shared" si="3"/>
        <v>0</v>
      </c>
      <c r="F251" s="25">
        <v>45939349</v>
      </c>
      <c r="G251" s="2"/>
    </row>
    <row r="252" spans="1:7" ht="19.5" customHeight="1" outlineLevel="5" x14ac:dyDescent="0.25">
      <c r="A252" s="23" t="s">
        <v>36</v>
      </c>
      <c r="B252" s="63" t="s">
        <v>474</v>
      </c>
      <c r="C252" s="24" t="s">
        <v>1</v>
      </c>
      <c r="D252" s="25">
        <f>D253</f>
        <v>2420191</v>
      </c>
      <c r="E252" s="26">
        <f t="shared" si="3"/>
        <v>-58918.39000000013</v>
      </c>
      <c r="F252" s="25">
        <f>F253</f>
        <v>2361272.61</v>
      </c>
      <c r="G252" s="2"/>
    </row>
    <row r="253" spans="1:7" ht="30" outlineLevel="6" x14ac:dyDescent="0.25">
      <c r="A253" s="23" t="s">
        <v>37</v>
      </c>
      <c r="B253" s="63" t="s">
        <v>474</v>
      </c>
      <c r="C253" s="24" t="s">
        <v>2</v>
      </c>
      <c r="D253" s="25">
        <v>2420191</v>
      </c>
      <c r="E253" s="26">
        <f t="shared" si="3"/>
        <v>-58918.39000000013</v>
      </c>
      <c r="F253" s="25">
        <v>2361272.61</v>
      </c>
      <c r="G253" s="2"/>
    </row>
    <row r="254" spans="1:7" outlineLevel="5" x14ac:dyDescent="0.25">
      <c r="A254" s="23" t="s">
        <v>58</v>
      </c>
      <c r="B254" s="63" t="s">
        <v>474</v>
      </c>
      <c r="C254" s="24" t="s">
        <v>9</v>
      </c>
      <c r="D254" s="25">
        <f>D255</f>
        <v>12000</v>
      </c>
      <c r="E254" s="26">
        <f t="shared" si="3"/>
        <v>1639.8600000000006</v>
      </c>
      <c r="F254" s="25">
        <f>F255</f>
        <v>13639.86</v>
      </c>
      <c r="G254" s="2"/>
    </row>
    <row r="255" spans="1:7" outlineLevel="6" x14ac:dyDescent="0.25">
      <c r="A255" s="23" t="s">
        <v>59</v>
      </c>
      <c r="B255" s="63" t="s">
        <v>474</v>
      </c>
      <c r="C255" s="24" t="s">
        <v>10</v>
      </c>
      <c r="D255" s="25">
        <v>12000</v>
      </c>
      <c r="E255" s="26">
        <f t="shared" si="3"/>
        <v>1639.8600000000006</v>
      </c>
      <c r="F255" s="25">
        <v>13639.86</v>
      </c>
      <c r="G255" s="2"/>
    </row>
    <row r="256" spans="1:7" ht="20.25" customHeight="1" outlineLevel="4" x14ac:dyDescent="0.25">
      <c r="A256" s="23" t="s">
        <v>151</v>
      </c>
      <c r="B256" s="63" t="s">
        <v>475</v>
      </c>
      <c r="C256" s="24" t="s">
        <v>0</v>
      </c>
      <c r="D256" s="25">
        <f>D257+D259</f>
        <v>290000</v>
      </c>
      <c r="E256" s="26">
        <f t="shared" si="3"/>
        <v>0</v>
      </c>
      <c r="F256" s="25">
        <f>F257+F259</f>
        <v>290000</v>
      </c>
      <c r="G256" s="2"/>
    </row>
    <row r="257" spans="1:7" ht="48.75" customHeight="1" outlineLevel="5" x14ac:dyDescent="0.25">
      <c r="A257" s="23" t="s">
        <v>82</v>
      </c>
      <c r="B257" s="63" t="s">
        <v>475</v>
      </c>
      <c r="C257" s="24" t="s">
        <v>12</v>
      </c>
      <c r="D257" s="25">
        <f>D258</f>
        <v>15000</v>
      </c>
      <c r="E257" s="26">
        <f t="shared" si="3"/>
        <v>0</v>
      </c>
      <c r="F257" s="25">
        <f>F258</f>
        <v>15000</v>
      </c>
      <c r="G257" s="2"/>
    </row>
    <row r="258" spans="1:7" outlineLevel="6" x14ac:dyDescent="0.25">
      <c r="A258" s="23" t="s">
        <v>128</v>
      </c>
      <c r="B258" s="63" t="s">
        <v>475</v>
      </c>
      <c r="C258" s="24" t="s">
        <v>14</v>
      </c>
      <c r="D258" s="25">
        <v>15000</v>
      </c>
      <c r="E258" s="26">
        <f t="shared" si="3"/>
        <v>0</v>
      </c>
      <c r="F258" s="25">
        <v>15000</v>
      </c>
      <c r="G258" s="2"/>
    </row>
    <row r="259" spans="1:7" ht="21" customHeight="1" outlineLevel="5" x14ac:dyDescent="0.25">
      <c r="A259" s="23" t="s">
        <v>36</v>
      </c>
      <c r="B259" s="63" t="s">
        <v>475</v>
      </c>
      <c r="C259" s="24" t="s">
        <v>1</v>
      </c>
      <c r="D259" s="25">
        <f>D260</f>
        <v>275000</v>
      </c>
      <c r="E259" s="26">
        <f t="shared" si="3"/>
        <v>0</v>
      </c>
      <c r="F259" s="25">
        <f>F260</f>
        <v>275000</v>
      </c>
      <c r="G259" s="2"/>
    </row>
    <row r="260" spans="1:7" ht="27.75" customHeight="1" outlineLevel="6" x14ac:dyDescent="0.25">
      <c r="A260" s="23" t="s">
        <v>37</v>
      </c>
      <c r="B260" s="63" t="s">
        <v>475</v>
      </c>
      <c r="C260" s="24" t="s">
        <v>2</v>
      </c>
      <c r="D260" s="25">
        <v>275000</v>
      </c>
      <c r="E260" s="26">
        <f t="shared" si="3"/>
        <v>0</v>
      </c>
      <c r="F260" s="25">
        <v>275000</v>
      </c>
      <c r="G260" s="2"/>
    </row>
    <row r="261" spans="1:7" ht="19.5" customHeight="1" outlineLevel="4" x14ac:dyDescent="0.25">
      <c r="A261" s="23" t="s">
        <v>152</v>
      </c>
      <c r="B261" s="63" t="s">
        <v>818</v>
      </c>
      <c r="C261" s="24" t="s">
        <v>0</v>
      </c>
      <c r="D261" s="25">
        <f>D262</f>
        <v>326559</v>
      </c>
      <c r="E261" s="26">
        <f t="shared" si="3"/>
        <v>0</v>
      </c>
      <c r="F261" s="25">
        <f>F262</f>
        <v>326559</v>
      </c>
      <c r="G261" s="2"/>
    </row>
    <row r="262" spans="1:7" ht="22.5" customHeight="1" outlineLevel="5" x14ac:dyDescent="0.25">
      <c r="A262" s="23" t="s">
        <v>36</v>
      </c>
      <c r="B262" s="63" t="s">
        <v>818</v>
      </c>
      <c r="C262" s="24" t="s">
        <v>1</v>
      </c>
      <c r="D262" s="25">
        <f>D263</f>
        <v>326559</v>
      </c>
      <c r="E262" s="26">
        <f t="shared" si="3"/>
        <v>0</v>
      </c>
      <c r="F262" s="25">
        <f>F263</f>
        <v>326559</v>
      </c>
      <c r="G262" s="2"/>
    </row>
    <row r="263" spans="1:7" ht="30" outlineLevel="6" x14ac:dyDescent="0.25">
      <c r="A263" s="23" t="s">
        <v>37</v>
      </c>
      <c r="B263" s="63" t="s">
        <v>818</v>
      </c>
      <c r="C263" s="24" t="s">
        <v>2</v>
      </c>
      <c r="D263" s="25">
        <v>326559</v>
      </c>
      <c r="E263" s="26">
        <f t="shared" si="3"/>
        <v>0</v>
      </c>
      <c r="F263" s="25">
        <v>326559</v>
      </c>
      <c r="G263" s="2"/>
    </row>
    <row r="264" spans="1:7" ht="19.5" customHeight="1" outlineLevel="3" x14ac:dyDescent="0.25">
      <c r="A264" s="23" t="s">
        <v>153</v>
      </c>
      <c r="B264" s="63" t="s">
        <v>476</v>
      </c>
      <c r="C264" s="24" t="s">
        <v>0</v>
      </c>
      <c r="D264" s="25">
        <f>D265</f>
        <v>50000</v>
      </c>
      <c r="E264" s="26">
        <f t="shared" si="3"/>
        <v>3000</v>
      </c>
      <c r="F264" s="25">
        <f>F265</f>
        <v>53000</v>
      </c>
      <c r="G264" s="2"/>
    </row>
    <row r="265" spans="1:7" outlineLevel="4" x14ac:dyDescent="0.25">
      <c r="A265" s="23" t="s">
        <v>154</v>
      </c>
      <c r="B265" s="63" t="s">
        <v>477</v>
      </c>
      <c r="C265" s="24" t="s">
        <v>0</v>
      </c>
      <c r="D265" s="25">
        <f>D266</f>
        <v>50000</v>
      </c>
      <c r="E265" s="26">
        <f t="shared" si="3"/>
        <v>3000</v>
      </c>
      <c r="F265" s="25">
        <f>F266</f>
        <v>53000</v>
      </c>
      <c r="G265" s="2"/>
    </row>
    <row r="266" spans="1:7" ht="20.25" customHeight="1" outlineLevel="5" x14ac:dyDescent="0.25">
      <c r="A266" s="23" t="s">
        <v>36</v>
      </c>
      <c r="B266" s="63" t="s">
        <v>477</v>
      </c>
      <c r="C266" s="24" t="s">
        <v>1</v>
      </c>
      <c r="D266" s="25">
        <f>D267</f>
        <v>50000</v>
      </c>
      <c r="E266" s="26">
        <f t="shared" si="3"/>
        <v>3000</v>
      </c>
      <c r="F266" s="25">
        <f>F267</f>
        <v>53000</v>
      </c>
      <c r="G266" s="2"/>
    </row>
    <row r="267" spans="1:7" ht="30.75" customHeight="1" outlineLevel="6" x14ac:dyDescent="0.25">
      <c r="A267" s="23" t="s">
        <v>37</v>
      </c>
      <c r="B267" s="63" t="s">
        <v>477</v>
      </c>
      <c r="C267" s="24" t="s">
        <v>2</v>
      </c>
      <c r="D267" s="25">
        <v>50000</v>
      </c>
      <c r="E267" s="26">
        <f t="shared" si="3"/>
        <v>3000</v>
      </c>
      <c r="F267" s="25">
        <v>53000</v>
      </c>
      <c r="G267" s="2"/>
    </row>
    <row r="268" spans="1:7" ht="32.25" customHeight="1" outlineLevel="3" x14ac:dyDescent="0.25">
      <c r="A268" s="23" t="s">
        <v>155</v>
      </c>
      <c r="B268" s="63" t="s">
        <v>478</v>
      </c>
      <c r="C268" s="24" t="s">
        <v>0</v>
      </c>
      <c r="D268" s="25">
        <f>D269+D276+D283+D290+D297+D300+D305+D314</f>
        <v>70796866</v>
      </c>
      <c r="E268" s="26">
        <f t="shared" si="3"/>
        <v>272239.90000000596</v>
      </c>
      <c r="F268" s="25">
        <f>F269+F276+F283+F290+F297+F300+F305+F314+F319</f>
        <v>71069105.900000006</v>
      </c>
      <c r="G268" s="2"/>
    </row>
    <row r="269" spans="1:7" ht="16.5" customHeight="1" outlineLevel="4" x14ac:dyDescent="0.25">
      <c r="A269" s="23" t="s">
        <v>156</v>
      </c>
      <c r="B269" s="63" t="s">
        <v>479</v>
      </c>
      <c r="C269" s="24" t="s">
        <v>0</v>
      </c>
      <c r="D269" s="25">
        <f>D270+D272+D274</f>
        <v>40059866</v>
      </c>
      <c r="E269" s="26">
        <f t="shared" si="3"/>
        <v>-77178.960000000894</v>
      </c>
      <c r="F269" s="25">
        <f>F270+F272+F274</f>
        <v>39982687.039999999</v>
      </c>
      <c r="G269" s="2"/>
    </row>
    <row r="270" spans="1:7" ht="48" customHeight="1" outlineLevel="5" x14ac:dyDescent="0.25">
      <c r="A270" s="23" t="s">
        <v>80</v>
      </c>
      <c r="B270" s="63" t="s">
        <v>479</v>
      </c>
      <c r="C270" s="24" t="s">
        <v>12</v>
      </c>
      <c r="D270" s="25">
        <f>D271</f>
        <v>34949881</v>
      </c>
      <c r="E270" s="26">
        <f t="shared" si="3"/>
        <v>-250</v>
      </c>
      <c r="F270" s="25">
        <f>F271</f>
        <v>34949631</v>
      </c>
      <c r="G270" s="2"/>
    </row>
    <row r="271" spans="1:7" outlineLevel="6" x14ac:dyDescent="0.25">
      <c r="A271" s="23" t="s">
        <v>128</v>
      </c>
      <c r="B271" s="63" t="s">
        <v>479</v>
      </c>
      <c r="C271" s="24" t="s">
        <v>14</v>
      </c>
      <c r="D271" s="25">
        <v>34949881</v>
      </c>
      <c r="E271" s="26">
        <f t="shared" si="3"/>
        <v>-250</v>
      </c>
      <c r="F271" s="25">
        <v>34949631</v>
      </c>
      <c r="G271" s="2"/>
    </row>
    <row r="272" spans="1:7" ht="19.5" customHeight="1" outlineLevel="5" x14ac:dyDescent="0.25">
      <c r="A272" s="23" t="s">
        <v>36</v>
      </c>
      <c r="B272" s="63" t="s">
        <v>479</v>
      </c>
      <c r="C272" s="24" t="s">
        <v>1</v>
      </c>
      <c r="D272" s="25">
        <f>D273</f>
        <v>5092985</v>
      </c>
      <c r="E272" s="26">
        <f t="shared" si="3"/>
        <v>-74368.860000000335</v>
      </c>
      <c r="F272" s="25">
        <f>F273</f>
        <v>5018616.1399999997</v>
      </c>
      <c r="G272" s="2"/>
    </row>
    <row r="273" spans="1:7" ht="30" outlineLevel="6" x14ac:dyDescent="0.25">
      <c r="A273" s="23" t="s">
        <v>66</v>
      </c>
      <c r="B273" s="63" t="s">
        <v>479</v>
      </c>
      <c r="C273" s="24" t="s">
        <v>2</v>
      </c>
      <c r="D273" s="25">
        <v>5092985</v>
      </c>
      <c r="E273" s="26">
        <f t="shared" si="3"/>
        <v>-74368.860000000335</v>
      </c>
      <c r="F273" s="25">
        <v>5018616.1399999997</v>
      </c>
      <c r="G273" s="2"/>
    </row>
    <row r="274" spans="1:7" outlineLevel="5" x14ac:dyDescent="0.25">
      <c r="A274" s="23" t="s">
        <v>102</v>
      </c>
      <c r="B274" s="63" t="s">
        <v>479</v>
      </c>
      <c r="C274" s="24" t="s">
        <v>9</v>
      </c>
      <c r="D274" s="25">
        <f>D275</f>
        <v>17000</v>
      </c>
      <c r="E274" s="26">
        <f t="shared" ref="E274:E344" si="4">F274-D274</f>
        <v>-2560.1000000000004</v>
      </c>
      <c r="F274" s="25">
        <f>F275</f>
        <v>14439.9</v>
      </c>
      <c r="G274" s="2"/>
    </row>
    <row r="275" spans="1:7" outlineLevel="6" x14ac:dyDescent="0.25">
      <c r="A275" s="23" t="s">
        <v>59</v>
      </c>
      <c r="B275" s="63" t="s">
        <v>479</v>
      </c>
      <c r="C275" s="24" t="s">
        <v>10</v>
      </c>
      <c r="D275" s="25">
        <v>17000</v>
      </c>
      <c r="E275" s="26">
        <f t="shared" si="4"/>
        <v>-2560.1000000000004</v>
      </c>
      <c r="F275" s="25">
        <v>14439.9</v>
      </c>
      <c r="G275" s="2"/>
    </row>
    <row r="276" spans="1:7" ht="18" customHeight="1" outlineLevel="4" x14ac:dyDescent="0.25">
      <c r="A276" s="23" t="s">
        <v>157</v>
      </c>
      <c r="B276" s="63" t="s">
        <v>480</v>
      </c>
      <c r="C276" s="24" t="s">
        <v>0</v>
      </c>
      <c r="D276" s="25">
        <f>D277+D279+D281</f>
        <v>4682000</v>
      </c>
      <c r="E276" s="26">
        <f t="shared" si="4"/>
        <v>0</v>
      </c>
      <c r="F276" s="25">
        <f>F277+F279+F281</f>
        <v>4682000</v>
      </c>
      <c r="G276" s="2"/>
    </row>
    <row r="277" spans="1:7" ht="45.75" customHeight="1" outlineLevel="5" x14ac:dyDescent="0.25">
      <c r="A277" s="23" t="s">
        <v>82</v>
      </c>
      <c r="B277" s="63" t="s">
        <v>480</v>
      </c>
      <c r="C277" s="24" t="s">
        <v>12</v>
      </c>
      <c r="D277" s="25">
        <f>D278</f>
        <v>25000</v>
      </c>
      <c r="E277" s="26">
        <f t="shared" si="4"/>
        <v>0</v>
      </c>
      <c r="F277" s="25">
        <f>F278</f>
        <v>25000</v>
      </c>
      <c r="G277" s="2"/>
    </row>
    <row r="278" spans="1:7" outlineLevel="6" x14ac:dyDescent="0.25">
      <c r="A278" s="23" t="s">
        <v>128</v>
      </c>
      <c r="B278" s="63" t="s">
        <v>480</v>
      </c>
      <c r="C278" s="24" t="s">
        <v>14</v>
      </c>
      <c r="D278" s="25">
        <v>25000</v>
      </c>
      <c r="E278" s="26">
        <f t="shared" si="4"/>
        <v>0</v>
      </c>
      <c r="F278" s="25">
        <v>25000</v>
      </c>
      <c r="G278" s="2"/>
    </row>
    <row r="279" spans="1:7" ht="20.25" customHeight="1" outlineLevel="5" x14ac:dyDescent="0.25">
      <c r="A279" s="23" t="s">
        <v>36</v>
      </c>
      <c r="B279" s="63" t="s">
        <v>480</v>
      </c>
      <c r="C279" s="24" t="s">
        <v>1</v>
      </c>
      <c r="D279" s="25">
        <f>D280</f>
        <v>4637000</v>
      </c>
      <c r="E279" s="26">
        <f t="shared" si="4"/>
        <v>-2957.5499999998137</v>
      </c>
      <c r="F279" s="25">
        <f>F280</f>
        <v>4634042.45</v>
      </c>
      <c r="G279" s="2"/>
    </row>
    <row r="280" spans="1:7" ht="32.25" customHeight="1" outlineLevel="6" x14ac:dyDescent="0.25">
      <c r="A280" s="23" t="s">
        <v>66</v>
      </c>
      <c r="B280" s="63" t="s">
        <v>480</v>
      </c>
      <c r="C280" s="24" t="s">
        <v>2</v>
      </c>
      <c r="D280" s="25">
        <v>4637000</v>
      </c>
      <c r="E280" s="26">
        <f t="shared" si="4"/>
        <v>-2957.5499999998137</v>
      </c>
      <c r="F280" s="25">
        <v>4634042.45</v>
      </c>
      <c r="G280" s="2"/>
    </row>
    <row r="281" spans="1:7" ht="18" customHeight="1" outlineLevel="6" x14ac:dyDescent="0.25">
      <c r="A281" s="23" t="s">
        <v>102</v>
      </c>
      <c r="B281" s="63" t="s">
        <v>480</v>
      </c>
      <c r="C281" s="24" t="s">
        <v>9</v>
      </c>
      <c r="D281" s="25">
        <f>D282</f>
        <v>20000</v>
      </c>
      <c r="E281" s="26">
        <f t="shared" si="4"/>
        <v>2957.5499999999993</v>
      </c>
      <c r="F281" s="25">
        <f>F282</f>
        <v>22957.55</v>
      </c>
      <c r="G281" s="2"/>
    </row>
    <row r="282" spans="1:7" ht="19.5" customHeight="1" outlineLevel="6" x14ac:dyDescent="0.25">
      <c r="A282" s="23" t="s">
        <v>59</v>
      </c>
      <c r="B282" s="63" t="s">
        <v>480</v>
      </c>
      <c r="C282" s="24" t="s">
        <v>10</v>
      </c>
      <c r="D282" s="25">
        <v>20000</v>
      </c>
      <c r="E282" s="26">
        <f t="shared" si="4"/>
        <v>2957.5499999999993</v>
      </c>
      <c r="F282" s="25">
        <v>22957.55</v>
      </c>
      <c r="G282" s="2"/>
    </row>
    <row r="283" spans="1:7" ht="19.5" customHeight="1" outlineLevel="4" x14ac:dyDescent="0.25">
      <c r="A283" s="23" t="s">
        <v>158</v>
      </c>
      <c r="B283" s="63" t="s">
        <v>481</v>
      </c>
      <c r="C283" s="24" t="s">
        <v>0</v>
      </c>
      <c r="D283" s="25">
        <f>D284+D286+D288</f>
        <v>3251700</v>
      </c>
      <c r="E283" s="26">
        <f t="shared" si="4"/>
        <v>256617.56000000006</v>
      </c>
      <c r="F283" s="25">
        <f>F284+F286+F288</f>
        <v>3508317.56</v>
      </c>
      <c r="G283" s="2"/>
    </row>
    <row r="284" spans="1:7" ht="48" customHeight="1" outlineLevel="5" x14ac:dyDescent="0.25">
      <c r="A284" s="23" t="s">
        <v>82</v>
      </c>
      <c r="B284" s="63" t="s">
        <v>481</v>
      </c>
      <c r="C284" s="24" t="s">
        <v>12</v>
      </c>
      <c r="D284" s="25">
        <f>D285</f>
        <v>2753635</v>
      </c>
      <c r="E284" s="26">
        <f t="shared" si="4"/>
        <v>488</v>
      </c>
      <c r="F284" s="25">
        <f>F285</f>
        <v>2754123</v>
      </c>
      <c r="G284" s="2"/>
    </row>
    <row r="285" spans="1:7" outlineLevel="6" x14ac:dyDescent="0.25">
      <c r="A285" s="23" t="s">
        <v>128</v>
      </c>
      <c r="B285" s="63" t="s">
        <v>481</v>
      </c>
      <c r="C285" s="24" t="s">
        <v>14</v>
      </c>
      <c r="D285" s="25">
        <v>2753635</v>
      </c>
      <c r="E285" s="26">
        <f t="shared" si="4"/>
        <v>488</v>
      </c>
      <c r="F285" s="25">
        <v>2754123</v>
      </c>
      <c r="G285" s="2"/>
    </row>
    <row r="286" spans="1:7" ht="18" customHeight="1" outlineLevel="5" x14ac:dyDescent="0.25">
      <c r="A286" s="23" t="s">
        <v>36</v>
      </c>
      <c r="B286" s="63" t="s">
        <v>481</v>
      </c>
      <c r="C286" s="24" t="s">
        <v>1</v>
      </c>
      <c r="D286" s="25">
        <f>D287</f>
        <v>497065</v>
      </c>
      <c r="E286" s="26">
        <f t="shared" si="4"/>
        <v>256145.28000000003</v>
      </c>
      <c r="F286" s="25">
        <f>F287</f>
        <v>753210.28</v>
      </c>
      <c r="G286" s="2"/>
    </row>
    <row r="287" spans="1:7" ht="30" outlineLevel="6" x14ac:dyDescent="0.25">
      <c r="A287" s="23" t="s">
        <v>37</v>
      </c>
      <c r="B287" s="63" t="s">
        <v>481</v>
      </c>
      <c r="C287" s="24" t="s">
        <v>2</v>
      </c>
      <c r="D287" s="25">
        <v>497065</v>
      </c>
      <c r="E287" s="26">
        <f t="shared" si="4"/>
        <v>256145.28000000003</v>
      </c>
      <c r="F287" s="25">
        <v>753210.28</v>
      </c>
      <c r="G287" s="2"/>
    </row>
    <row r="288" spans="1:7" outlineLevel="6" x14ac:dyDescent="0.25">
      <c r="A288" s="23" t="s">
        <v>102</v>
      </c>
      <c r="B288" s="63" t="s">
        <v>481</v>
      </c>
      <c r="C288" s="24">
        <v>800</v>
      </c>
      <c r="D288" s="25">
        <f>D289</f>
        <v>1000</v>
      </c>
      <c r="E288" s="26">
        <f t="shared" si="4"/>
        <v>-15.720000000000027</v>
      </c>
      <c r="F288" s="25">
        <f>F289</f>
        <v>984.28</v>
      </c>
      <c r="G288" s="2"/>
    </row>
    <row r="289" spans="1:7" outlineLevel="6" x14ac:dyDescent="0.25">
      <c r="A289" s="23" t="s">
        <v>59</v>
      </c>
      <c r="B289" s="63" t="s">
        <v>481</v>
      </c>
      <c r="C289" s="24">
        <v>850</v>
      </c>
      <c r="D289" s="25">
        <v>1000</v>
      </c>
      <c r="E289" s="26">
        <f t="shared" si="4"/>
        <v>-15.720000000000027</v>
      </c>
      <c r="F289" s="25">
        <v>984.28</v>
      </c>
      <c r="G289" s="2"/>
    </row>
    <row r="290" spans="1:7" outlineLevel="4" x14ac:dyDescent="0.25">
      <c r="A290" s="23" t="s">
        <v>159</v>
      </c>
      <c r="B290" s="63" t="s">
        <v>482</v>
      </c>
      <c r="C290" s="24" t="s">
        <v>0</v>
      </c>
      <c r="D290" s="25">
        <f>D291+D293+D295</f>
        <v>1816100</v>
      </c>
      <c r="E290" s="26">
        <f t="shared" si="4"/>
        <v>0</v>
      </c>
      <c r="F290" s="25">
        <f>F291+F293+F295</f>
        <v>1816100</v>
      </c>
      <c r="G290" s="2"/>
    </row>
    <row r="291" spans="1:7" ht="46.5" customHeight="1" outlineLevel="5" x14ac:dyDescent="0.25">
      <c r="A291" s="23" t="s">
        <v>82</v>
      </c>
      <c r="B291" s="63" t="s">
        <v>482</v>
      </c>
      <c r="C291" s="24" t="s">
        <v>12</v>
      </c>
      <c r="D291" s="25">
        <f>D292</f>
        <v>1705388</v>
      </c>
      <c r="E291" s="26">
        <f t="shared" si="4"/>
        <v>0</v>
      </c>
      <c r="F291" s="25">
        <f>F292</f>
        <v>1705388</v>
      </c>
      <c r="G291" s="2"/>
    </row>
    <row r="292" spans="1:7" outlineLevel="6" x14ac:dyDescent="0.25">
      <c r="A292" s="23" t="s">
        <v>128</v>
      </c>
      <c r="B292" s="63" t="s">
        <v>482</v>
      </c>
      <c r="C292" s="24" t="s">
        <v>14</v>
      </c>
      <c r="D292" s="25">
        <v>1705388</v>
      </c>
      <c r="E292" s="26">
        <f t="shared" si="4"/>
        <v>0</v>
      </c>
      <c r="F292" s="25">
        <v>1705388</v>
      </c>
      <c r="G292" s="2"/>
    </row>
    <row r="293" spans="1:7" ht="18" customHeight="1" outlineLevel="5" x14ac:dyDescent="0.25">
      <c r="A293" s="23" t="s">
        <v>36</v>
      </c>
      <c r="B293" s="63" t="s">
        <v>482</v>
      </c>
      <c r="C293" s="24" t="s">
        <v>1</v>
      </c>
      <c r="D293" s="25">
        <f>D294</f>
        <v>109712</v>
      </c>
      <c r="E293" s="26">
        <f t="shared" si="4"/>
        <v>0</v>
      </c>
      <c r="F293" s="25">
        <f>F294</f>
        <v>109712</v>
      </c>
      <c r="G293" s="2"/>
    </row>
    <row r="294" spans="1:7" ht="30" outlineLevel="6" x14ac:dyDescent="0.25">
      <c r="A294" s="23" t="s">
        <v>37</v>
      </c>
      <c r="B294" s="63" t="s">
        <v>482</v>
      </c>
      <c r="C294" s="24" t="s">
        <v>2</v>
      </c>
      <c r="D294" s="25">
        <v>109712</v>
      </c>
      <c r="E294" s="26">
        <f t="shared" si="4"/>
        <v>0</v>
      </c>
      <c r="F294" s="25">
        <v>109712</v>
      </c>
      <c r="G294" s="2"/>
    </row>
    <row r="295" spans="1:7" outlineLevel="5" x14ac:dyDescent="0.25">
      <c r="A295" s="23" t="s">
        <v>58</v>
      </c>
      <c r="B295" s="63" t="s">
        <v>482</v>
      </c>
      <c r="C295" s="24" t="s">
        <v>9</v>
      </c>
      <c r="D295" s="25">
        <f>D296</f>
        <v>1000</v>
      </c>
      <c r="E295" s="26">
        <f t="shared" si="4"/>
        <v>0</v>
      </c>
      <c r="F295" s="25">
        <f>F296</f>
        <v>1000</v>
      </c>
      <c r="G295" s="2"/>
    </row>
    <row r="296" spans="1:7" outlineLevel="6" x14ac:dyDescent="0.25">
      <c r="A296" s="23" t="s">
        <v>59</v>
      </c>
      <c r="B296" s="63" t="s">
        <v>482</v>
      </c>
      <c r="C296" s="24" t="s">
        <v>10</v>
      </c>
      <c r="D296" s="25">
        <v>1000</v>
      </c>
      <c r="E296" s="26">
        <f t="shared" si="4"/>
        <v>0</v>
      </c>
      <c r="F296" s="25">
        <v>1000</v>
      </c>
      <c r="G296" s="2"/>
    </row>
    <row r="297" spans="1:7" ht="21" hidden="1" customHeight="1" outlineLevel="4" x14ac:dyDescent="0.25">
      <c r="A297" s="23" t="s">
        <v>160</v>
      </c>
      <c r="B297" s="63" t="s">
        <v>483</v>
      </c>
      <c r="C297" s="24" t="s">
        <v>0</v>
      </c>
      <c r="D297" s="25">
        <f>D298</f>
        <v>10000</v>
      </c>
      <c r="E297" s="26">
        <f t="shared" si="4"/>
        <v>-10000</v>
      </c>
      <c r="F297" s="25">
        <f>F298</f>
        <v>0</v>
      </c>
      <c r="G297" s="2"/>
    </row>
    <row r="298" spans="1:7" ht="19.5" hidden="1" customHeight="1" outlineLevel="5" x14ac:dyDescent="0.25">
      <c r="A298" s="23" t="s">
        <v>36</v>
      </c>
      <c r="B298" s="63" t="s">
        <v>483</v>
      </c>
      <c r="C298" s="24" t="s">
        <v>1</v>
      </c>
      <c r="D298" s="25">
        <f>D299</f>
        <v>10000</v>
      </c>
      <c r="E298" s="26">
        <f t="shared" si="4"/>
        <v>-10000</v>
      </c>
      <c r="F298" s="25">
        <f>F299</f>
        <v>0</v>
      </c>
      <c r="G298" s="2"/>
    </row>
    <row r="299" spans="1:7" ht="30" hidden="1" outlineLevel="6" x14ac:dyDescent="0.25">
      <c r="A299" s="23" t="s">
        <v>37</v>
      </c>
      <c r="B299" s="63" t="s">
        <v>483</v>
      </c>
      <c r="C299" s="24" t="s">
        <v>2</v>
      </c>
      <c r="D299" s="25">
        <v>10000</v>
      </c>
      <c r="E299" s="26">
        <f t="shared" si="4"/>
        <v>-10000</v>
      </c>
      <c r="F299" s="25">
        <v>0</v>
      </c>
      <c r="G299" s="2"/>
    </row>
    <row r="300" spans="1:7" ht="19.5" customHeight="1" outlineLevel="4" collapsed="1" x14ac:dyDescent="0.25">
      <c r="A300" s="23" t="s">
        <v>837</v>
      </c>
      <c r="B300" s="63" t="s">
        <v>836</v>
      </c>
      <c r="C300" s="24" t="s">
        <v>0</v>
      </c>
      <c r="D300" s="25">
        <f>D301</f>
        <v>3852200</v>
      </c>
      <c r="E300" s="26">
        <f t="shared" si="4"/>
        <v>-62988.699999999721</v>
      </c>
      <c r="F300" s="25">
        <f>F301+F303</f>
        <v>3789211.3000000003</v>
      </c>
      <c r="G300" s="2"/>
    </row>
    <row r="301" spans="1:7" ht="20.25" customHeight="1" outlineLevel="5" x14ac:dyDescent="0.25">
      <c r="A301" s="23" t="s">
        <v>36</v>
      </c>
      <c r="B301" s="63" t="s">
        <v>836</v>
      </c>
      <c r="C301" s="24" t="s">
        <v>1</v>
      </c>
      <c r="D301" s="25">
        <f>D302</f>
        <v>3852200</v>
      </c>
      <c r="E301" s="26">
        <f t="shared" si="4"/>
        <v>-68604.419999999925</v>
      </c>
      <c r="F301" s="25">
        <f>F302</f>
        <v>3783595.58</v>
      </c>
      <c r="G301" s="2"/>
    </row>
    <row r="302" spans="1:7" ht="30" outlineLevel="6" x14ac:dyDescent="0.25">
      <c r="A302" s="23" t="s">
        <v>37</v>
      </c>
      <c r="B302" s="63" t="s">
        <v>836</v>
      </c>
      <c r="C302" s="24" t="s">
        <v>2</v>
      </c>
      <c r="D302" s="25">
        <v>3852200</v>
      </c>
      <c r="E302" s="26">
        <f t="shared" si="4"/>
        <v>-68604.419999999925</v>
      </c>
      <c r="F302" s="25">
        <v>3783595.58</v>
      </c>
      <c r="G302" s="2"/>
    </row>
    <row r="303" spans="1:7" outlineLevel="6" x14ac:dyDescent="0.25">
      <c r="A303" s="23" t="s">
        <v>58</v>
      </c>
      <c r="B303" s="63" t="s">
        <v>836</v>
      </c>
      <c r="C303" s="24">
        <v>800</v>
      </c>
      <c r="D303" s="25"/>
      <c r="E303" s="26">
        <f t="shared" si="4"/>
        <v>5615.72</v>
      </c>
      <c r="F303" s="25">
        <f>F304</f>
        <v>5615.72</v>
      </c>
      <c r="G303" s="2"/>
    </row>
    <row r="304" spans="1:7" outlineLevel="6" x14ac:dyDescent="0.25">
      <c r="A304" s="23" t="s">
        <v>59</v>
      </c>
      <c r="B304" s="63" t="s">
        <v>836</v>
      </c>
      <c r="C304" s="24">
        <v>850</v>
      </c>
      <c r="D304" s="25"/>
      <c r="E304" s="26">
        <f t="shared" si="4"/>
        <v>5615.72</v>
      </c>
      <c r="F304" s="25">
        <v>5615.72</v>
      </c>
      <c r="G304" s="2"/>
    </row>
    <row r="305" spans="1:7" ht="17.25" customHeight="1" outlineLevel="4" x14ac:dyDescent="0.25">
      <c r="A305" s="23" t="s">
        <v>839</v>
      </c>
      <c r="B305" s="63" t="s">
        <v>838</v>
      </c>
      <c r="C305" s="24" t="s">
        <v>0</v>
      </c>
      <c r="D305" s="25">
        <f>D306+D308+D310</f>
        <v>16850000</v>
      </c>
      <c r="E305" s="26">
        <f t="shared" si="4"/>
        <v>200000</v>
      </c>
      <c r="F305" s="25">
        <f>F306+F308+F310</f>
        <v>17050000</v>
      </c>
      <c r="G305" s="2"/>
    </row>
    <row r="306" spans="1:7" ht="48" customHeight="1" outlineLevel="5" x14ac:dyDescent="0.25">
      <c r="A306" s="23" t="s">
        <v>82</v>
      </c>
      <c r="B306" s="63" t="s">
        <v>838</v>
      </c>
      <c r="C306" s="24" t="s">
        <v>12</v>
      </c>
      <c r="D306" s="25">
        <f>D307</f>
        <v>16580759</v>
      </c>
      <c r="E306" s="26">
        <f t="shared" si="4"/>
        <v>0</v>
      </c>
      <c r="F306" s="25">
        <f>F307</f>
        <v>16580759</v>
      </c>
      <c r="G306" s="2"/>
    </row>
    <row r="307" spans="1:7" outlineLevel="6" x14ac:dyDescent="0.25">
      <c r="A307" s="23" t="s">
        <v>128</v>
      </c>
      <c r="B307" s="63" t="s">
        <v>838</v>
      </c>
      <c r="C307" s="24" t="s">
        <v>14</v>
      </c>
      <c r="D307" s="25">
        <v>16580759</v>
      </c>
      <c r="E307" s="26">
        <f t="shared" si="4"/>
        <v>0</v>
      </c>
      <c r="F307" s="25">
        <v>16580759</v>
      </c>
      <c r="G307" s="2"/>
    </row>
    <row r="308" spans="1:7" ht="19.5" customHeight="1" outlineLevel="5" x14ac:dyDescent="0.25">
      <c r="A308" s="23" t="s">
        <v>35</v>
      </c>
      <c r="B308" s="63" t="s">
        <v>838</v>
      </c>
      <c r="C308" s="24" t="s">
        <v>1</v>
      </c>
      <c r="D308" s="25">
        <f>D309</f>
        <v>267241</v>
      </c>
      <c r="E308" s="26">
        <f t="shared" si="4"/>
        <v>200000</v>
      </c>
      <c r="F308" s="25">
        <f>F309</f>
        <v>467241</v>
      </c>
      <c r="G308" s="2"/>
    </row>
    <row r="309" spans="1:7" ht="30" outlineLevel="6" x14ac:dyDescent="0.25">
      <c r="A309" s="23" t="s">
        <v>37</v>
      </c>
      <c r="B309" s="63" t="s">
        <v>838</v>
      </c>
      <c r="C309" s="24" t="s">
        <v>2</v>
      </c>
      <c r="D309" s="25">
        <v>267241</v>
      </c>
      <c r="E309" s="26">
        <f t="shared" si="4"/>
        <v>200000</v>
      </c>
      <c r="F309" s="25">
        <v>467241</v>
      </c>
      <c r="G309" s="2"/>
    </row>
    <row r="310" spans="1:7" outlineLevel="5" x14ac:dyDescent="0.25">
      <c r="A310" s="23" t="s">
        <v>58</v>
      </c>
      <c r="B310" s="63" t="s">
        <v>838</v>
      </c>
      <c r="C310" s="24" t="s">
        <v>9</v>
      </c>
      <c r="D310" s="25">
        <f>D311</f>
        <v>2000</v>
      </c>
      <c r="E310" s="26">
        <f t="shared" si="4"/>
        <v>0</v>
      </c>
      <c r="F310" s="25">
        <f>F311</f>
        <v>2000</v>
      </c>
      <c r="G310" s="2"/>
    </row>
    <row r="311" spans="1:7" outlineLevel="6" x14ac:dyDescent="0.25">
      <c r="A311" s="23" t="s">
        <v>59</v>
      </c>
      <c r="B311" s="63" t="s">
        <v>838</v>
      </c>
      <c r="C311" s="24" t="s">
        <v>10</v>
      </c>
      <c r="D311" s="25">
        <v>2000</v>
      </c>
      <c r="E311" s="26">
        <f t="shared" si="4"/>
        <v>0</v>
      </c>
      <c r="F311" s="25">
        <v>2000</v>
      </c>
      <c r="G311" s="2"/>
    </row>
    <row r="312" spans="1:7" hidden="1" outlineLevel="5" x14ac:dyDescent="0.25">
      <c r="A312" s="23" t="s">
        <v>58</v>
      </c>
      <c r="B312" s="63" t="s">
        <v>484</v>
      </c>
      <c r="C312" s="24" t="s">
        <v>9</v>
      </c>
      <c r="D312" s="25">
        <f>D313</f>
        <v>0</v>
      </c>
      <c r="E312" s="26">
        <f t="shared" si="4"/>
        <v>0</v>
      </c>
      <c r="F312" s="25">
        <f>F313</f>
        <v>0</v>
      </c>
      <c r="G312" s="2"/>
    </row>
    <row r="313" spans="1:7" hidden="1" outlineLevel="6" x14ac:dyDescent="0.25">
      <c r="A313" s="23" t="s">
        <v>59</v>
      </c>
      <c r="B313" s="63" t="s">
        <v>484</v>
      </c>
      <c r="C313" s="24" t="s">
        <v>10</v>
      </c>
      <c r="D313" s="25"/>
      <c r="E313" s="26">
        <f t="shared" si="4"/>
        <v>0</v>
      </c>
      <c r="F313" s="25"/>
      <c r="G313" s="2"/>
    </row>
    <row r="314" spans="1:7" ht="21.75" customHeight="1" outlineLevel="4" collapsed="1" x14ac:dyDescent="0.25">
      <c r="A314" s="23" t="s">
        <v>841</v>
      </c>
      <c r="B314" s="63" t="s">
        <v>840</v>
      </c>
      <c r="C314" s="24" t="s">
        <v>0</v>
      </c>
      <c r="D314" s="25">
        <f>D317</f>
        <v>275000</v>
      </c>
      <c r="E314" s="26">
        <f t="shared" si="4"/>
        <v>-103660</v>
      </c>
      <c r="F314" s="25">
        <f>F317+F315</f>
        <v>171340</v>
      </c>
      <c r="G314" s="2"/>
    </row>
    <row r="315" spans="1:7" ht="49.5" customHeight="1" outlineLevel="4" x14ac:dyDescent="0.25">
      <c r="A315" s="23" t="s">
        <v>82</v>
      </c>
      <c r="B315" s="63" t="s">
        <v>840</v>
      </c>
      <c r="C315" s="24">
        <v>100</v>
      </c>
      <c r="D315" s="25"/>
      <c r="E315" s="26">
        <f t="shared" si="4"/>
        <v>2680</v>
      </c>
      <c r="F315" s="25">
        <f>F316</f>
        <v>2680</v>
      </c>
      <c r="G315" s="2"/>
    </row>
    <row r="316" spans="1:7" ht="24.75" customHeight="1" outlineLevel="4" x14ac:dyDescent="0.25">
      <c r="A316" s="23" t="s">
        <v>128</v>
      </c>
      <c r="B316" s="63" t="s">
        <v>840</v>
      </c>
      <c r="C316" s="24">
        <v>110</v>
      </c>
      <c r="D316" s="25"/>
      <c r="E316" s="26">
        <f t="shared" si="4"/>
        <v>2680</v>
      </c>
      <c r="F316" s="25">
        <v>2680</v>
      </c>
      <c r="G316" s="2"/>
    </row>
    <row r="317" spans="1:7" ht="20.25" customHeight="1" outlineLevel="5" x14ac:dyDescent="0.25">
      <c r="A317" s="23" t="s">
        <v>36</v>
      </c>
      <c r="B317" s="63" t="s">
        <v>840</v>
      </c>
      <c r="C317" s="24" t="s">
        <v>1</v>
      </c>
      <c r="D317" s="25">
        <f>D318</f>
        <v>275000</v>
      </c>
      <c r="E317" s="26">
        <f t="shared" si="4"/>
        <v>-106340</v>
      </c>
      <c r="F317" s="25">
        <f>F318</f>
        <v>168660</v>
      </c>
      <c r="G317" s="2"/>
    </row>
    <row r="318" spans="1:7" ht="28.5" customHeight="1" outlineLevel="6" x14ac:dyDescent="0.25">
      <c r="A318" s="23" t="s">
        <v>66</v>
      </c>
      <c r="B318" s="63" t="s">
        <v>840</v>
      </c>
      <c r="C318" s="24" t="s">
        <v>2</v>
      </c>
      <c r="D318" s="25">
        <v>275000</v>
      </c>
      <c r="E318" s="26">
        <f t="shared" si="4"/>
        <v>-106340</v>
      </c>
      <c r="F318" s="25">
        <v>168660</v>
      </c>
      <c r="G318" s="2"/>
    </row>
    <row r="319" spans="1:7" ht="33.75" customHeight="1" outlineLevel="6" x14ac:dyDescent="0.25">
      <c r="A319" s="13" t="s">
        <v>918</v>
      </c>
      <c r="B319" s="15" t="s">
        <v>919</v>
      </c>
      <c r="C319" s="15"/>
      <c r="D319" s="25">
        <v>0</v>
      </c>
      <c r="E319" s="26">
        <f t="shared" si="4"/>
        <v>69450</v>
      </c>
      <c r="F319" s="25">
        <f>F320</f>
        <v>69450</v>
      </c>
      <c r="G319" s="2"/>
    </row>
    <row r="320" spans="1:7" ht="16.5" customHeight="1" outlineLevel="6" x14ac:dyDescent="0.25">
      <c r="A320" s="13" t="s">
        <v>50</v>
      </c>
      <c r="B320" s="15" t="s">
        <v>919</v>
      </c>
      <c r="C320" s="15" t="s">
        <v>5</v>
      </c>
      <c r="D320" s="25">
        <v>0</v>
      </c>
      <c r="E320" s="26">
        <f t="shared" si="4"/>
        <v>69450</v>
      </c>
      <c r="F320" s="25">
        <f>F321</f>
        <v>69450</v>
      </c>
      <c r="G320" s="2"/>
    </row>
    <row r="321" spans="1:7" ht="15" customHeight="1" outlineLevel="6" x14ac:dyDescent="0.25">
      <c r="A321" s="13" t="s">
        <v>226</v>
      </c>
      <c r="B321" s="15" t="s">
        <v>919</v>
      </c>
      <c r="C321" s="15" t="s">
        <v>17</v>
      </c>
      <c r="D321" s="25">
        <v>0</v>
      </c>
      <c r="E321" s="26">
        <f t="shared" si="4"/>
        <v>69450</v>
      </c>
      <c r="F321" s="25">
        <v>69450</v>
      </c>
      <c r="G321" s="2"/>
    </row>
    <row r="322" spans="1:7" outlineLevel="3" x14ac:dyDescent="0.25">
      <c r="A322" s="23" t="s">
        <v>161</v>
      </c>
      <c r="B322" s="63" t="s">
        <v>485</v>
      </c>
      <c r="C322" s="24" t="s">
        <v>0</v>
      </c>
      <c r="D322" s="25">
        <f>D323+D330+D335</f>
        <v>21108854.84</v>
      </c>
      <c r="E322" s="26">
        <f t="shared" si="4"/>
        <v>68725.979999996722</v>
      </c>
      <c r="F322" s="25">
        <f>F323+F330+F335</f>
        <v>21177580.819999997</v>
      </c>
      <c r="G322" s="2"/>
    </row>
    <row r="323" spans="1:7" ht="16.5" customHeight="1" outlineLevel="4" x14ac:dyDescent="0.25">
      <c r="A323" s="23" t="s">
        <v>162</v>
      </c>
      <c r="B323" s="63" t="s">
        <v>486</v>
      </c>
      <c r="C323" s="24" t="s">
        <v>0</v>
      </c>
      <c r="D323" s="25">
        <f>D324+D326+D328</f>
        <v>20677335.949999999</v>
      </c>
      <c r="E323" s="26">
        <f t="shared" si="4"/>
        <v>68725.869999997318</v>
      </c>
      <c r="F323" s="25">
        <f>F324+F326+F328</f>
        <v>20746061.819999997</v>
      </c>
      <c r="G323" s="2"/>
    </row>
    <row r="324" spans="1:7" ht="45.75" customHeight="1" outlineLevel="5" x14ac:dyDescent="0.25">
      <c r="A324" s="23" t="s">
        <v>80</v>
      </c>
      <c r="B324" s="63" t="s">
        <v>486</v>
      </c>
      <c r="C324" s="24" t="s">
        <v>12</v>
      </c>
      <c r="D324" s="25">
        <f>D325</f>
        <v>18032586</v>
      </c>
      <c r="E324" s="26">
        <f t="shared" si="4"/>
        <v>50000</v>
      </c>
      <c r="F324" s="25">
        <f>F325</f>
        <v>18082586</v>
      </c>
      <c r="G324" s="2"/>
    </row>
    <row r="325" spans="1:7" ht="16.5" customHeight="1" outlineLevel="6" x14ac:dyDescent="0.25">
      <c r="A325" s="23" t="s">
        <v>128</v>
      </c>
      <c r="B325" s="63" t="s">
        <v>486</v>
      </c>
      <c r="C325" s="24" t="s">
        <v>14</v>
      </c>
      <c r="D325" s="25">
        <v>18032586</v>
      </c>
      <c r="E325" s="26">
        <f t="shared" si="4"/>
        <v>50000</v>
      </c>
      <c r="F325" s="25">
        <v>18082586</v>
      </c>
      <c r="G325" s="2"/>
    </row>
    <row r="326" spans="1:7" ht="18" customHeight="1" outlineLevel="5" x14ac:dyDescent="0.25">
      <c r="A326" s="23" t="s">
        <v>35</v>
      </c>
      <c r="B326" s="63" t="s">
        <v>486</v>
      </c>
      <c r="C326" s="24" t="s">
        <v>1</v>
      </c>
      <c r="D326" s="25">
        <f>D327</f>
        <v>2638749.9500000002</v>
      </c>
      <c r="E326" s="26">
        <f t="shared" si="4"/>
        <v>17555.629999999888</v>
      </c>
      <c r="F326" s="25">
        <f>F327</f>
        <v>2656305.58</v>
      </c>
      <c r="G326" s="2"/>
    </row>
    <row r="327" spans="1:7" ht="29.25" customHeight="1" outlineLevel="6" x14ac:dyDescent="0.25">
      <c r="A327" s="23" t="s">
        <v>37</v>
      </c>
      <c r="B327" s="63" t="s">
        <v>486</v>
      </c>
      <c r="C327" s="24" t="s">
        <v>2</v>
      </c>
      <c r="D327" s="25">
        <v>2638749.9500000002</v>
      </c>
      <c r="E327" s="26">
        <f t="shared" si="4"/>
        <v>17555.629999999888</v>
      </c>
      <c r="F327" s="25">
        <v>2656305.58</v>
      </c>
      <c r="G327" s="2"/>
    </row>
    <row r="328" spans="1:7" outlineLevel="5" x14ac:dyDescent="0.25">
      <c r="A328" s="23" t="s">
        <v>58</v>
      </c>
      <c r="B328" s="63" t="s">
        <v>486</v>
      </c>
      <c r="C328" s="24" t="s">
        <v>9</v>
      </c>
      <c r="D328" s="25">
        <f>D329</f>
        <v>6000</v>
      </c>
      <c r="E328" s="26">
        <f t="shared" si="4"/>
        <v>1170.2399999999998</v>
      </c>
      <c r="F328" s="25">
        <f>F329</f>
        <v>7170.24</v>
      </c>
      <c r="G328" s="2"/>
    </row>
    <row r="329" spans="1:7" ht="17.25" customHeight="1" outlineLevel="6" x14ac:dyDescent="0.25">
      <c r="A329" s="23" t="s">
        <v>59</v>
      </c>
      <c r="B329" s="63" t="s">
        <v>486</v>
      </c>
      <c r="C329" s="24" t="s">
        <v>10</v>
      </c>
      <c r="D329" s="25">
        <v>6000</v>
      </c>
      <c r="E329" s="26">
        <f t="shared" si="4"/>
        <v>1170.2399999999998</v>
      </c>
      <c r="F329" s="25">
        <v>7170.24</v>
      </c>
      <c r="G329" s="2"/>
    </row>
    <row r="330" spans="1:7" ht="28.5" customHeight="1" outlineLevel="4" x14ac:dyDescent="0.25">
      <c r="A330" s="23" t="s">
        <v>163</v>
      </c>
      <c r="B330" s="63" t="s">
        <v>825</v>
      </c>
      <c r="C330" s="24" t="s">
        <v>0</v>
      </c>
      <c r="D330" s="25">
        <f>D331+D333</f>
        <v>176100</v>
      </c>
      <c r="E330" s="26">
        <f t="shared" si="4"/>
        <v>0</v>
      </c>
      <c r="F330" s="25">
        <f>F331+F333</f>
        <v>176100</v>
      </c>
      <c r="G330" s="2"/>
    </row>
    <row r="331" spans="1:7" ht="45.75" customHeight="1" outlineLevel="5" x14ac:dyDescent="0.25">
      <c r="A331" s="23" t="s">
        <v>82</v>
      </c>
      <c r="B331" s="63" t="s">
        <v>825</v>
      </c>
      <c r="C331" s="24" t="s">
        <v>12</v>
      </c>
      <c r="D331" s="25">
        <f>D332</f>
        <v>15000</v>
      </c>
      <c r="E331" s="26">
        <f t="shared" si="4"/>
        <v>0</v>
      </c>
      <c r="F331" s="25">
        <f>F332</f>
        <v>15000</v>
      </c>
      <c r="G331" s="2"/>
    </row>
    <row r="332" spans="1:7" outlineLevel="6" x14ac:dyDescent="0.25">
      <c r="A332" s="23" t="s">
        <v>164</v>
      </c>
      <c r="B332" s="63" t="s">
        <v>825</v>
      </c>
      <c r="C332" s="24" t="s">
        <v>14</v>
      </c>
      <c r="D332" s="25">
        <v>15000</v>
      </c>
      <c r="E332" s="26">
        <f t="shared" si="4"/>
        <v>0</v>
      </c>
      <c r="F332" s="25">
        <v>15000</v>
      </c>
      <c r="G332" s="2"/>
    </row>
    <row r="333" spans="1:7" ht="19.5" customHeight="1" outlineLevel="5" x14ac:dyDescent="0.25">
      <c r="A333" s="23" t="s">
        <v>35</v>
      </c>
      <c r="B333" s="63" t="s">
        <v>825</v>
      </c>
      <c r="C333" s="24" t="s">
        <v>1</v>
      </c>
      <c r="D333" s="25">
        <f>D334</f>
        <v>161100</v>
      </c>
      <c r="E333" s="26">
        <f t="shared" si="4"/>
        <v>0</v>
      </c>
      <c r="F333" s="25">
        <f>F334</f>
        <v>161100</v>
      </c>
      <c r="G333" s="2"/>
    </row>
    <row r="334" spans="1:7" ht="30" outlineLevel="6" x14ac:dyDescent="0.25">
      <c r="A334" s="23" t="s">
        <v>66</v>
      </c>
      <c r="B334" s="63" t="s">
        <v>825</v>
      </c>
      <c r="C334" s="24" t="s">
        <v>2</v>
      </c>
      <c r="D334" s="25">
        <v>161100</v>
      </c>
      <c r="E334" s="26">
        <f t="shared" si="4"/>
        <v>0</v>
      </c>
      <c r="F334" s="25">
        <v>161100</v>
      </c>
      <c r="G334" s="2"/>
    </row>
    <row r="335" spans="1:7" ht="47.25" customHeight="1" outlineLevel="4" x14ac:dyDescent="0.25">
      <c r="A335" s="23" t="s">
        <v>165</v>
      </c>
      <c r="B335" s="63" t="s">
        <v>487</v>
      </c>
      <c r="C335" s="24" t="s">
        <v>0</v>
      </c>
      <c r="D335" s="25">
        <f>D336</f>
        <v>255418.89</v>
      </c>
      <c r="E335" s="26">
        <f t="shared" si="4"/>
        <v>0.10999999998603016</v>
      </c>
      <c r="F335" s="25">
        <f>F336</f>
        <v>255419</v>
      </c>
      <c r="G335" s="2"/>
    </row>
    <row r="336" spans="1:7" ht="19.5" customHeight="1" outlineLevel="5" x14ac:dyDescent="0.25">
      <c r="A336" s="23" t="s">
        <v>36</v>
      </c>
      <c r="B336" s="63" t="s">
        <v>487</v>
      </c>
      <c r="C336" s="24" t="s">
        <v>1</v>
      </c>
      <c r="D336" s="25">
        <f>D337</f>
        <v>255418.89</v>
      </c>
      <c r="E336" s="26">
        <f t="shared" si="4"/>
        <v>0.10999999998603016</v>
      </c>
      <c r="F336" s="25">
        <f>F337</f>
        <v>255419</v>
      </c>
      <c r="G336" s="2"/>
    </row>
    <row r="337" spans="1:7" ht="30" outlineLevel="6" x14ac:dyDescent="0.25">
      <c r="A337" s="23" t="s">
        <v>66</v>
      </c>
      <c r="B337" s="63" t="s">
        <v>487</v>
      </c>
      <c r="C337" s="24" t="s">
        <v>2</v>
      </c>
      <c r="D337" s="25">
        <v>255418.89</v>
      </c>
      <c r="E337" s="26">
        <f t="shared" si="4"/>
        <v>0.10999999998603016</v>
      </c>
      <c r="F337" s="25">
        <v>255419</v>
      </c>
      <c r="G337" s="2"/>
    </row>
    <row r="338" spans="1:7" ht="33.75" customHeight="1" outlineLevel="3" x14ac:dyDescent="0.25">
      <c r="A338" s="23" t="s">
        <v>166</v>
      </c>
      <c r="B338" s="63" t="s">
        <v>488</v>
      </c>
      <c r="C338" s="24" t="s">
        <v>0</v>
      </c>
      <c r="D338" s="25">
        <f>D339+D344</f>
        <v>850000</v>
      </c>
      <c r="E338" s="26">
        <f t="shared" si="4"/>
        <v>0</v>
      </c>
      <c r="F338" s="25">
        <f>F339+F344</f>
        <v>850000</v>
      </c>
      <c r="G338" s="2"/>
    </row>
    <row r="339" spans="1:7" ht="30" outlineLevel="4" x14ac:dyDescent="0.25">
      <c r="A339" s="23" t="s">
        <v>167</v>
      </c>
      <c r="B339" s="63" t="s">
        <v>489</v>
      </c>
      <c r="C339" s="24" t="s">
        <v>0</v>
      </c>
      <c r="D339" s="25">
        <f>D340+D342</f>
        <v>850000</v>
      </c>
      <c r="E339" s="26">
        <f t="shared" si="4"/>
        <v>0</v>
      </c>
      <c r="F339" s="25">
        <f>F340+F342</f>
        <v>850000</v>
      </c>
      <c r="G339" s="2"/>
    </row>
    <row r="340" spans="1:7" ht="18" customHeight="1" outlineLevel="5" x14ac:dyDescent="0.25">
      <c r="A340" s="23" t="s">
        <v>36</v>
      </c>
      <c r="B340" s="63" t="s">
        <v>489</v>
      </c>
      <c r="C340" s="24" t="s">
        <v>1</v>
      </c>
      <c r="D340" s="25">
        <f>D341</f>
        <v>300000</v>
      </c>
      <c r="E340" s="26">
        <f t="shared" si="4"/>
        <v>0</v>
      </c>
      <c r="F340" s="25">
        <f>F341</f>
        <v>300000</v>
      </c>
      <c r="G340" s="2"/>
    </row>
    <row r="341" spans="1:7" ht="30" outlineLevel="6" x14ac:dyDescent="0.25">
      <c r="A341" s="23" t="s">
        <v>37</v>
      </c>
      <c r="B341" s="63" t="s">
        <v>489</v>
      </c>
      <c r="C341" s="24" t="s">
        <v>2</v>
      </c>
      <c r="D341" s="25">
        <v>300000</v>
      </c>
      <c r="E341" s="26">
        <f t="shared" si="4"/>
        <v>0</v>
      </c>
      <c r="F341" s="25">
        <v>300000</v>
      </c>
      <c r="G341" s="2"/>
    </row>
    <row r="342" spans="1:7" outlineLevel="6" x14ac:dyDescent="0.25">
      <c r="A342" s="23" t="s">
        <v>39</v>
      </c>
      <c r="B342" s="63" t="s">
        <v>489</v>
      </c>
      <c r="C342" s="24">
        <v>500</v>
      </c>
      <c r="D342" s="25">
        <f>D343</f>
        <v>550000</v>
      </c>
      <c r="E342" s="26">
        <f t="shared" si="4"/>
        <v>0</v>
      </c>
      <c r="F342" s="25">
        <f>F343</f>
        <v>550000</v>
      </c>
      <c r="G342" s="2"/>
    </row>
    <row r="343" spans="1:7" outlineLevel="6" x14ac:dyDescent="0.25">
      <c r="A343" s="23" t="s">
        <v>172</v>
      </c>
      <c r="B343" s="63" t="s">
        <v>489</v>
      </c>
      <c r="C343" s="24">
        <v>540</v>
      </c>
      <c r="D343" s="25">
        <v>550000</v>
      </c>
      <c r="E343" s="26">
        <f t="shared" si="4"/>
        <v>0</v>
      </c>
      <c r="F343" s="25">
        <v>550000</v>
      </c>
      <c r="G343" s="2"/>
    </row>
    <row r="344" spans="1:7" ht="30" hidden="1" outlineLevel="4" x14ac:dyDescent="0.25">
      <c r="A344" s="23" t="s">
        <v>168</v>
      </c>
      <c r="B344" s="63" t="s">
        <v>490</v>
      </c>
      <c r="C344" s="24" t="s">
        <v>0</v>
      </c>
      <c r="D344" s="25">
        <f>D345</f>
        <v>0</v>
      </c>
      <c r="E344" s="26">
        <f t="shared" si="4"/>
        <v>0</v>
      </c>
      <c r="F344" s="25">
        <f>F345</f>
        <v>0</v>
      </c>
      <c r="G344" s="2"/>
    </row>
    <row r="345" spans="1:7" ht="18" hidden="1" customHeight="1" outlineLevel="5" x14ac:dyDescent="0.25">
      <c r="A345" s="23" t="s">
        <v>35</v>
      </c>
      <c r="B345" s="63" t="s">
        <v>490</v>
      </c>
      <c r="C345" s="24" t="s">
        <v>1</v>
      </c>
      <c r="D345" s="25">
        <f>D346</f>
        <v>0</v>
      </c>
      <c r="E345" s="26">
        <f t="shared" ref="E345:E406" si="5">F345-D345</f>
        <v>0</v>
      </c>
      <c r="F345" s="25">
        <f>F346</f>
        <v>0</v>
      </c>
      <c r="G345" s="2"/>
    </row>
    <row r="346" spans="1:7" ht="30" hidden="1" outlineLevel="6" x14ac:dyDescent="0.25">
      <c r="A346" s="23" t="s">
        <v>37</v>
      </c>
      <c r="B346" s="63" t="s">
        <v>490</v>
      </c>
      <c r="C346" s="24" t="s">
        <v>2</v>
      </c>
      <c r="D346" s="25"/>
      <c r="E346" s="26">
        <f t="shared" si="5"/>
        <v>0</v>
      </c>
      <c r="F346" s="25"/>
      <c r="G346" s="2"/>
    </row>
    <row r="347" spans="1:7" ht="30" outlineLevel="3" collapsed="1" x14ac:dyDescent="0.25">
      <c r="A347" s="23" t="s">
        <v>169</v>
      </c>
      <c r="B347" s="63" t="s">
        <v>491</v>
      </c>
      <c r="C347" s="24" t="s">
        <v>0</v>
      </c>
      <c r="D347" s="25">
        <f>D348</f>
        <v>3600000</v>
      </c>
      <c r="E347" s="26">
        <f t="shared" si="5"/>
        <v>0</v>
      </c>
      <c r="F347" s="25">
        <f>F348</f>
        <v>3600000</v>
      </c>
      <c r="G347" s="2"/>
    </row>
    <row r="348" spans="1:7" outlineLevel="4" x14ac:dyDescent="0.25">
      <c r="A348" s="23" t="s">
        <v>170</v>
      </c>
      <c r="B348" s="63" t="s">
        <v>492</v>
      </c>
      <c r="C348" s="24" t="s">
        <v>0</v>
      </c>
      <c r="D348" s="25">
        <f>D349</f>
        <v>3600000</v>
      </c>
      <c r="E348" s="26">
        <f t="shared" si="5"/>
        <v>0</v>
      </c>
      <c r="F348" s="25">
        <f>F349</f>
        <v>3600000</v>
      </c>
      <c r="G348" s="2"/>
    </row>
    <row r="349" spans="1:7" ht="18.75" customHeight="1" outlineLevel="5" x14ac:dyDescent="0.25">
      <c r="A349" s="23" t="s">
        <v>36</v>
      </c>
      <c r="B349" s="63" t="s">
        <v>492</v>
      </c>
      <c r="C349" s="24" t="s">
        <v>1</v>
      </c>
      <c r="D349" s="25">
        <f>D350</f>
        <v>3600000</v>
      </c>
      <c r="E349" s="26">
        <f t="shared" si="5"/>
        <v>0</v>
      </c>
      <c r="F349" s="25">
        <f>F350</f>
        <v>3600000</v>
      </c>
      <c r="G349" s="2"/>
    </row>
    <row r="350" spans="1:7" ht="31.5" customHeight="1" outlineLevel="6" x14ac:dyDescent="0.25">
      <c r="A350" s="23" t="s">
        <v>37</v>
      </c>
      <c r="B350" s="63" t="s">
        <v>492</v>
      </c>
      <c r="C350" s="24" t="s">
        <v>2</v>
      </c>
      <c r="D350" s="25">
        <v>3600000</v>
      </c>
      <c r="E350" s="26">
        <f t="shared" si="5"/>
        <v>0</v>
      </c>
      <c r="F350" s="25">
        <v>3600000</v>
      </c>
      <c r="G350" s="2"/>
    </row>
    <row r="351" spans="1:7" ht="17.25" customHeight="1" outlineLevel="3" x14ac:dyDescent="0.25">
      <c r="A351" s="23" t="s">
        <v>171</v>
      </c>
      <c r="B351" s="63" t="s">
        <v>493</v>
      </c>
      <c r="C351" s="24" t="s">
        <v>0</v>
      </c>
      <c r="D351" s="25">
        <f>D352</f>
        <v>9663294</v>
      </c>
      <c r="E351" s="26">
        <f t="shared" si="5"/>
        <v>-8600</v>
      </c>
      <c r="F351" s="25">
        <f>F352</f>
        <v>9654694</v>
      </c>
      <c r="G351" s="2"/>
    </row>
    <row r="352" spans="1:7" ht="21" customHeight="1" outlineLevel="4" x14ac:dyDescent="0.25">
      <c r="A352" s="23" t="s">
        <v>217</v>
      </c>
      <c r="B352" s="63" t="s">
        <v>494</v>
      </c>
      <c r="C352" s="24" t="s">
        <v>0</v>
      </c>
      <c r="D352" s="25">
        <f>D353+D355+D357</f>
        <v>9663294</v>
      </c>
      <c r="E352" s="26">
        <f t="shared" si="5"/>
        <v>-8600</v>
      </c>
      <c r="F352" s="25">
        <f>F353+F355+F357</f>
        <v>9654694</v>
      </c>
      <c r="G352" s="2"/>
    </row>
    <row r="353" spans="1:7" ht="45.75" customHeight="1" outlineLevel="5" x14ac:dyDescent="0.25">
      <c r="A353" s="23" t="s">
        <v>82</v>
      </c>
      <c r="B353" s="63" t="s">
        <v>494</v>
      </c>
      <c r="C353" s="24" t="s">
        <v>12</v>
      </c>
      <c r="D353" s="25">
        <f>D354</f>
        <v>8228094</v>
      </c>
      <c r="E353" s="26">
        <f t="shared" si="5"/>
        <v>0</v>
      </c>
      <c r="F353" s="25">
        <f>F354</f>
        <v>8228094</v>
      </c>
      <c r="G353" s="2"/>
    </row>
    <row r="354" spans="1:7" outlineLevel="6" x14ac:dyDescent="0.25">
      <c r="A354" s="23" t="s">
        <v>128</v>
      </c>
      <c r="B354" s="63" t="s">
        <v>494</v>
      </c>
      <c r="C354" s="24" t="s">
        <v>14</v>
      </c>
      <c r="D354" s="25">
        <v>8228094</v>
      </c>
      <c r="E354" s="26">
        <f t="shared" si="5"/>
        <v>0</v>
      </c>
      <c r="F354" s="25">
        <v>8228094</v>
      </c>
      <c r="G354" s="2"/>
    </row>
    <row r="355" spans="1:7" ht="19.5" customHeight="1" outlineLevel="5" x14ac:dyDescent="0.25">
      <c r="A355" s="23" t="s">
        <v>35</v>
      </c>
      <c r="B355" s="63" t="s">
        <v>494</v>
      </c>
      <c r="C355" s="24" t="s">
        <v>1</v>
      </c>
      <c r="D355" s="25">
        <f>D356</f>
        <v>1427200</v>
      </c>
      <c r="E355" s="26">
        <f t="shared" si="5"/>
        <v>-3000</v>
      </c>
      <c r="F355" s="25">
        <f>F356</f>
        <v>1424200</v>
      </c>
      <c r="G355" s="2"/>
    </row>
    <row r="356" spans="1:7" ht="30" outlineLevel="6" x14ac:dyDescent="0.25">
      <c r="A356" s="23" t="s">
        <v>37</v>
      </c>
      <c r="B356" s="63" t="s">
        <v>494</v>
      </c>
      <c r="C356" s="24" t="s">
        <v>2</v>
      </c>
      <c r="D356" s="25">
        <v>1427200</v>
      </c>
      <c r="E356" s="26">
        <f t="shared" si="5"/>
        <v>-3000</v>
      </c>
      <c r="F356" s="25">
        <v>1424200</v>
      </c>
      <c r="G356" s="2"/>
    </row>
    <row r="357" spans="1:7" outlineLevel="5" x14ac:dyDescent="0.25">
      <c r="A357" s="23" t="s">
        <v>58</v>
      </c>
      <c r="B357" s="63" t="s">
        <v>494</v>
      </c>
      <c r="C357" s="24" t="s">
        <v>9</v>
      </c>
      <c r="D357" s="25">
        <f>D358</f>
        <v>8000</v>
      </c>
      <c r="E357" s="26">
        <f t="shared" si="5"/>
        <v>-5600</v>
      </c>
      <c r="F357" s="25">
        <f>F358</f>
        <v>2400</v>
      </c>
      <c r="G357" s="2"/>
    </row>
    <row r="358" spans="1:7" outlineLevel="6" x14ac:dyDescent="0.25">
      <c r="A358" s="23" t="s">
        <v>59</v>
      </c>
      <c r="B358" s="63" t="s">
        <v>494</v>
      </c>
      <c r="C358" s="24" t="s">
        <v>10</v>
      </c>
      <c r="D358" s="25">
        <v>8000</v>
      </c>
      <c r="E358" s="26">
        <f t="shared" si="5"/>
        <v>-5600</v>
      </c>
      <c r="F358" s="25">
        <v>2400</v>
      </c>
      <c r="G358" s="2"/>
    </row>
    <row r="359" spans="1:7" ht="30" outlineLevel="3" x14ac:dyDescent="0.25">
      <c r="A359" s="23" t="s">
        <v>218</v>
      </c>
      <c r="B359" s="63" t="s">
        <v>495</v>
      </c>
      <c r="C359" s="24" t="s">
        <v>0</v>
      </c>
      <c r="D359" s="25">
        <f>D360</f>
        <v>0</v>
      </c>
      <c r="E359" s="26">
        <f t="shared" si="5"/>
        <v>1101106.24</v>
      </c>
      <c r="F359" s="25">
        <f>F360</f>
        <v>1101106.24</v>
      </c>
      <c r="G359" s="2"/>
    </row>
    <row r="360" spans="1:7" ht="18.75" customHeight="1" outlineLevel="4" x14ac:dyDescent="0.25">
      <c r="A360" s="23" t="s">
        <v>219</v>
      </c>
      <c r="B360" s="63" t="s">
        <v>496</v>
      </c>
      <c r="C360" s="24" t="s">
        <v>0</v>
      </c>
      <c r="D360" s="25">
        <f>D361</f>
        <v>0</v>
      </c>
      <c r="E360" s="26">
        <f t="shared" si="5"/>
        <v>1101106.24</v>
      </c>
      <c r="F360" s="25">
        <f>F361</f>
        <v>1101106.24</v>
      </c>
      <c r="G360" s="2"/>
    </row>
    <row r="361" spans="1:7" ht="21.75" customHeight="1" outlineLevel="5" x14ac:dyDescent="0.25">
      <c r="A361" s="23" t="s">
        <v>36</v>
      </c>
      <c r="B361" s="63" t="s">
        <v>496</v>
      </c>
      <c r="C361" s="24" t="s">
        <v>1</v>
      </c>
      <c r="D361" s="25">
        <f>D362</f>
        <v>0</v>
      </c>
      <c r="E361" s="26">
        <f t="shared" si="5"/>
        <v>1101106.24</v>
      </c>
      <c r="F361" s="25">
        <f>F362</f>
        <v>1101106.24</v>
      </c>
      <c r="G361" s="2"/>
    </row>
    <row r="362" spans="1:7" ht="30" outlineLevel="6" x14ac:dyDescent="0.25">
      <c r="A362" s="23" t="s">
        <v>37</v>
      </c>
      <c r="B362" s="63" t="s">
        <v>496</v>
      </c>
      <c r="C362" s="24" t="s">
        <v>2</v>
      </c>
      <c r="D362" s="25">
        <v>0</v>
      </c>
      <c r="E362" s="26">
        <f t="shared" si="5"/>
        <v>1101106.24</v>
      </c>
      <c r="F362" s="25">
        <v>1101106.24</v>
      </c>
      <c r="G362" s="2"/>
    </row>
    <row r="363" spans="1:7" ht="32.25" customHeight="1" outlineLevel="3" x14ac:dyDescent="0.25">
      <c r="A363" s="23" t="s">
        <v>220</v>
      </c>
      <c r="B363" s="63" t="s">
        <v>497</v>
      </c>
      <c r="C363" s="24" t="s">
        <v>0</v>
      </c>
      <c r="D363" s="25">
        <f>D364</f>
        <v>1225230</v>
      </c>
      <c r="E363" s="26">
        <f t="shared" si="5"/>
        <v>0</v>
      </c>
      <c r="F363" s="25">
        <f>F364</f>
        <v>1225230</v>
      </c>
      <c r="G363" s="2"/>
    </row>
    <row r="364" spans="1:7" ht="30" outlineLevel="4" x14ac:dyDescent="0.25">
      <c r="A364" s="23" t="s">
        <v>221</v>
      </c>
      <c r="B364" s="63" t="s">
        <v>498</v>
      </c>
      <c r="C364" s="24" t="s">
        <v>0</v>
      </c>
      <c r="D364" s="25">
        <f>D365</f>
        <v>1225230</v>
      </c>
      <c r="E364" s="26">
        <f t="shared" si="5"/>
        <v>0</v>
      </c>
      <c r="F364" s="25">
        <f>F365</f>
        <v>1225230</v>
      </c>
      <c r="G364" s="2"/>
    </row>
    <row r="365" spans="1:7" ht="18.75" customHeight="1" outlineLevel="5" x14ac:dyDescent="0.25">
      <c r="A365" s="23" t="s">
        <v>35</v>
      </c>
      <c r="B365" s="63" t="s">
        <v>498</v>
      </c>
      <c r="C365" s="24" t="s">
        <v>1</v>
      </c>
      <c r="D365" s="25">
        <f>D366</f>
        <v>1225230</v>
      </c>
      <c r="E365" s="26">
        <f t="shared" si="5"/>
        <v>0</v>
      </c>
      <c r="F365" s="25">
        <f>F366</f>
        <v>1225230</v>
      </c>
      <c r="G365" s="2"/>
    </row>
    <row r="366" spans="1:7" ht="30" outlineLevel="6" x14ac:dyDescent="0.25">
      <c r="A366" s="23" t="s">
        <v>37</v>
      </c>
      <c r="B366" s="63" t="s">
        <v>498</v>
      </c>
      <c r="C366" s="24" t="s">
        <v>2</v>
      </c>
      <c r="D366" s="25">
        <v>1225230</v>
      </c>
      <c r="E366" s="26">
        <f t="shared" si="5"/>
        <v>0</v>
      </c>
      <c r="F366" s="25">
        <v>1225230</v>
      </c>
      <c r="G366" s="2"/>
    </row>
    <row r="367" spans="1:7" outlineLevel="2" x14ac:dyDescent="0.25">
      <c r="A367" s="23" t="s">
        <v>15</v>
      </c>
      <c r="B367" s="63" t="s">
        <v>16</v>
      </c>
      <c r="C367" s="24" t="s">
        <v>0</v>
      </c>
      <c r="D367" s="25">
        <v>956741</v>
      </c>
      <c r="E367" s="26">
        <f t="shared" si="5"/>
        <v>0</v>
      </c>
      <c r="F367" s="25">
        <v>956741</v>
      </c>
      <c r="G367" s="2"/>
    </row>
    <row r="368" spans="1:7" ht="30" outlineLevel="3" x14ac:dyDescent="0.25">
      <c r="A368" s="23" t="s">
        <v>222</v>
      </c>
      <c r="B368" s="63" t="s">
        <v>499</v>
      </c>
      <c r="C368" s="24" t="s">
        <v>0</v>
      </c>
      <c r="D368" s="25">
        <f>D369</f>
        <v>1252440</v>
      </c>
      <c r="E368" s="26">
        <f t="shared" si="5"/>
        <v>0</v>
      </c>
      <c r="F368" s="25">
        <f>F369</f>
        <v>1252440</v>
      </c>
      <c r="G368" s="2"/>
    </row>
    <row r="369" spans="1:7" outlineLevel="4" x14ac:dyDescent="0.25">
      <c r="A369" s="23" t="s">
        <v>826</v>
      </c>
      <c r="B369" s="63" t="s">
        <v>729</v>
      </c>
      <c r="C369" s="24" t="s">
        <v>0</v>
      </c>
      <c r="D369" s="25">
        <f>D370+D372</f>
        <v>1252440</v>
      </c>
      <c r="E369" s="26">
        <f t="shared" si="5"/>
        <v>0</v>
      </c>
      <c r="F369" s="25">
        <f>F370+F372</f>
        <v>1252440</v>
      </c>
      <c r="G369" s="2"/>
    </row>
    <row r="370" spans="1:7" ht="46.5" customHeight="1" outlineLevel="5" x14ac:dyDescent="0.25">
      <c r="A370" s="23" t="s">
        <v>82</v>
      </c>
      <c r="B370" s="63" t="s">
        <v>729</v>
      </c>
      <c r="C370" s="24" t="s">
        <v>12</v>
      </c>
      <c r="D370" s="25">
        <f>D371</f>
        <v>852739</v>
      </c>
      <c r="E370" s="26">
        <f t="shared" si="5"/>
        <v>0</v>
      </c>
      <c r="F370" s="25">
        <f>F371</f>
        <v>852739</v>
      </c>
      <c r="G370" s="2"/>
    </row>
    <row r="371" spans="1:7" ht="19.5" customHeight="1" outlineLevel="6" x14ac:dyDescent="0.25">
      <c r="A371" s="23" t="s">
        <v>83</v>
      </c>
      <c r="B371" s="63" t="s">
        <v>729</v>
      </c>
      <c r="C371" s="24" t="s">
        <v>13</v>
      </c>
      <c r="D371" s="25">
        <v>852739</v>
      </c>
      <c r="E371" s="26">
        <f t="shared" si="5"/>
        <v>0</v>
      </c>
      <c r="F371" s="25">
        <v>852739</v>
      </c>
      <c r="G371" s="2"/>
    </row>
    <row r="372" spans="1:7" ht="19.5" customHeight="1" outlineLevel="5" x14ac:dyDescent="0.25">
      <c r="A372" s="23" t="s">
        <v>36</v>
      </c>
      <c r="B372" s="63" t="s">
        <v>729</v>
      </c>
      <c r="C372" s="24" t="s">
        <v>1</v>
      </c>
      <c r="D372" s="25">
        <f>D373</f>
        <v>399701</v>
      </c>
      <c r="E372" s="26">
        <f t="shared" si="5"/>
        <v>0</v>
      </c>
      <c r="F372" s="25">
        <f>F373</f>
        <v>399701</v>
      </c>
      <c r="G372" s="2"/>
    </row>
    <row r="373" spans="1:7" ht="30" outlineLevel="6" x14ac:dyDescent="0.25">
      <c r="A373" s="23" t="s">
        <v>37</v>
      </c>
      <c r="B373" s="63" t="s">
        <v>729</v>
      </c>
      <c r="C373" s="24" t="s">
        <v>2</v>
      </c>
      <c r="D373" s="25">
        <v>399701</v>
      </c>
      <c r="E373" s="26">
        <f t="shared" si="5"/>
        <v>0</v>
      </c>
      <c r="F373" s="25">
        <v>399701</v>
      </c>
      <c r="G373" s="2"/>
    </row>
    <row r="374" spans="1:7" hidden="1" outlineLevel="3" x14ac:dyDescent="0.25">
      <c r="A374" s="23" t="s">
        <v>223</v>
      </c>
      <c r="B374" s="63" t="s">
        <v>827</v>
      </c>
      <c r="C374" s="24" t="s">
        <v>0</v>
      </c>
      <c r="D374" s="25">
        <f>D375+D378</f>
        <v>0</v>
      </c>
      <c r="E374" s="26">
        <f t="shared" si="5"/>
        <v>0</v>
      </c>
      <c r="F374" s="25">
        <f>F375+F378</f>
        <v>0</v>
      </c>
      <c r="G374" s="2"/>
    </row>
    <row r="375" spans="1:7" ht="19.5" hidden="1" customHeight="1" outlineLevel="4" x14ac:dyDescent="0.25">
      <c r="A375" s="64" t="s">
        <v>765</v>
      </c>
      <c r="B375" s="63" t="s">
        <v>766</v>
      </c>
      <c r="C375" s="24" t="s">
        <v>0</v>
      </c>
      <c r="D375" s="25">
        <f>D376</f>
        <v>0</v>
      </c>
      <c r="E375" s="26">
        <f t="shared" si="5"/>
        <v>0</v>
      </c>
      <c r="F375" s="25">
        <f>F376</f>
        <v>0</v>
      </c>
      <c r="G375" s="2"/>
    </row>
    <row r="376" spans="1:7" ht="21" hidden="1" customHeight="1" outlineLevel="5" x14ac:dyDescent="0.25">
      <c r="A376" s="62" t="s">
        <v>36</v>
      </c>
      <c r="B376" s="63" t="s">
        <v>766</v>
      </c>
      <c r="C376" s="24" t="s">
        <v>1</v>
      </c>
      <c r="D376" s="25">
        <f>D377</f>
        <v>0</v>
      </c>
      <c r="E376" s="26">
        <f t="shared" si="5"/>
        <v>0</v>
      </c>
      <c r="F376" s="25">
        <f>F377</f>
        <v>0</v>
      </c>
      <c r="G376" s="2"/>
    </row>
    <row r="377" spans="1:7" ht="30" hidden="1" outlineLevel="6" x14ac:dyDescent="0.25">
      <c r="A377" s="62" t="s">
        <v>37</v>
      </c>
      <c r="B377" s="63" t="s">
        <v>766</v>
      </c>
      <c r="C377" s="24" t="s">
        <v>2</v>
      </c>
      <c r="D377" s="25"/>
      <c r="E377" s="26">
        <f t="shared" si="5"/>
        <v>0</v>
      </c>
      <c r="F377" s="25"/>
      <c r="G377" s="2"/>
    </row>
    <row r="378" spans="1:7" ht="18.75" hidden="1" customHeight="1" outlineLevel="4" x14ac:dyDescent="0.25">
      <c r="A378" s="23" t="s">
        <v>781</v>
      </c>
      <c r="B378" s="63" t="s">
        <v>780</v>
      </c>
      <c r="C378" s="24" t="s">
        <v>0</v>
      </c>
      <c r="D378" s="25">
        <f>D379</f>
        <v>0</v>
      </c>
      <c r="E378" s="26">
        <f t="shared" si="5"/>
        <v>0</v>
      </c>
      <c r="F378" s="25">
        <f>F379</f>
        <v>0</v>
      </c>
      <c r="G378" s="2"/>
    </row>
    <row r="379" spans="1:7" ht="18" hidden="1" customHeight="1" outlineLevel="5" x14ac:dyDescent="0.25">
      <c r="A379" s="23" t="s">
        <v>35</v>
      </c>
      <c r="B379" s="63" t="s">
        <v>780</v>
      </c>
      <c r="C379" s="24" t="s">
        <v>1</v>
      </c>
      <c r="D379" s="25">
        <f>D380</f>
        <v>0</v>
      </c>
      <c r="E379" s="26">
        <f t="shared" si="5"/>
        <v>0</v>
      </c>
      <c r="F379" s="25">
        <f>F380</f>
        <v>0</v>
      </c>
      <c r="G379" s="2"/>
    </row>
    <row r="380" spans="1:7" ht="30" hidden="1" outlineLevel="6" x14ac:dyDescent="0.25">
      <c r="A380" s="23" t="s">
        <v>37</v>
      </c>
      <c r="B380" s="63" t="s">
        <v>780</v>
      </c>
      <c r="C380" s="24" t="s">
        <v>2</v>
      </c>
      <c r="D380" s="25">
        <v>0</v>
      </c>
      <c r="E380" s="26">
        <f t="shared" si="5"/>
        <v>0</v>
      </c>
      <c r="F380" s="25">
        <v>0</v>
      </c>
      <c r="G380" s="2"/>
    </row>
    <row r="381" spans="1:7" hidden="1" outlineLevel="3" x14ac:dyDescent="0.25">
      <c r="A381" s="23" t="s">
        <v>224</v>
      </c>
      <c r="B381" s="63" t="s">
        <v>500</v>
      </c>
      <c r="C381" s="24" t="s">
        <v>0</v>
      </c>
      <c r="D381" s="25">
        <f>D382</f>
        <v>0</v>
      </c>
      <c r="E381" s="26">
        <f t="shared" si="5"/>
        <v>0</v>
      </c>
      <c r="F381" s="25">
        <f>F382</f>
        <v>0</v>
      </c>
      <c r="G381" s="2"/>
    </row>
    <row r="382" spans="1:7" ht="34.5" hidden="1" customHeight="1" outlineLevel="4" x14ac:dyDescent="0.25">
      <c r="A382" s="23" t="s">
        <v>225</v>
      </c>
      <c r="B382" s="63" t="s">
        <v>501</v>
      </c>
      <c r="C382" s="24" t="s">
        <v>0</v>
      </c>
      <c r="D382" s="25">
        <f>D383</f>
        <v>0</v>
      </c>
      <c r="E382" s="26">
        <f t="shared" si="5"/>
        <v>0</v>
      </c>
      <c r="F382" s="25">
        <f>F383</f>
        <v>0</v>
      </c>
      <c r="G382" s="2"/>
    </row>
    <row r="383" spans="1:7" hidden="1" outlineLevel="5" x14ac:dyDescent="0.25">
      <c r="A383" s="23" t="s">
        <v>50</v>
      </c>
      <c r="B383" s="63" t="s">
        <v>501</v>
      </c>
      <c r="C383" s="24" t="s">
        <v>5</v>
      </c>
      <c r="D383" s="25">
        <f>D384</f>
        <v>0</v>
      </c>
      <c r="E383" s="26">
        <f t="shared" si="5"/>
        <v>0</v>
      </c>
      <c r="F383" s="25">
        <f>F384</f>
        <v>0</v>
      </c>
      <c r="G383" s="2"/>
    </row>
    <row r="384" spans="1:7" hidden="1" outlineLevel="6" x14ac:dyDescent="0.25">
      <c r="A384" s="23" t="s">
        <v>226</v>
      </c>
      <c r="B384" s="63" t="s">
        <v>501</v>
      </c>
      <c r="C384" s="24" t="s">
        <v>17</v>
      </c>
      <c r="D384" s="25"/>
      <c r="E384" s="26">
        <f t="shared" si="5"/>
        <v>0</v>
      </c>
      <c r="F384" s="25"/>
      <c r="G384" s="2"/>
    </row>
    <row r="385" spans="1:7" outlineLevel="6" x14ac:dyDescent="0.25">
      <c r="A385" s="23" t="s">
        <v>885</v>
      </c>
      <c r="B385" s="63" t="s">
        <v>884</v>
      </c>
      <c r="C385" s="24"/>
      <c r="D385" s="25">
        <f>D386</f>
        <v>4908443.16</v>
      </c>
      <c r="E385" s="26">
        <f t="shared" si="5"/>
        <v>-1079744.0500000003</v>
      </c>
      <c r="F385" s="25">
        <f>F386</f>
        <v>3828699.11</v>
      </c>
      <c r="G385" s="2"/>
    </row>
    <row r="386" spans="1:7" ht="18.75" customHeight="1" outlineLevel="4" x14ac:dyDescent="0.25">
      <c r="A386" s="23" t="s">
        <v>910</v>
      </c>
      <c r="B386" s="63" t="s">
        <v>877</v>
      </c>
      <c r="C386" s="24" t="s">
        <v>0</v>
      </c>
      <c r="D386" s="25">
        <f>D387</f>
        <v>4908443.16</v>
      </c>
      <c r="E386" s="26">
        <f t="shared" si="5"/>
        <v>-1079744.0500000003</v>
      </c>
      <c r="F386" s="25">
        <f>F387</f>
        <v>3828699.11</v>
      </c>
      <c r="G386" s="2"/>
    </row>
    <row r="387" spans="1:7" ht="18" customHeight="1" outlineLevel="5" x14ac:dyDescent="0.25">
      <c r="A387" s="23" t="s">
        <v>35</v>
      </c>
      <c r="B387" s="63" t="s">
        <v>877</v>
      </c>
      <c r="C387" s="24" t="s">
        <v>1</v>
      </c>
      <c r="D387" s="25">
        <f>D388</f>
        <v>4908443.16</v>
      </c>
      <c r="E387" s="26">
        <f t="shared" si="5"/>
        <v>-1079744.0500000003</v>
      </c>
      <c r="F387" s="25">
        <f>F388</f>
        <v>3828699.11</v>
      </c>
      <c r="G387" s="2"/>
    </row>
    <row r="388" spans="1:7" ht="30" outlineLevel="6" x14ac:dyDescent="0.25">
      <c r="A388" s="23" t="s">
        <v>37</v>
      </c>
      <c r="B388" s="63" t="s">
        <v>877</v>
      </c>
      <c r="C388" s="24" t="s">
        <v>2</v>
      </c>
      <c r="D388" s="25">
        <v>4908443.16</v>
      </c>
      <c r="E388" s="26">
        <f t="shared" si="5"/>
        <v>-1079744.0500000003</v>
      </c>
      <c r="F388" s="25">
        <v>3828699.11</v>
      </c>
      <c r="G388" s="2"/>
    </row>
    <row r="389" spans="1:7" ht="19.5" customHeight="1" x14ac:dyDescent="0.25">
      <c r="A389" s="29" t="s">
        <v>227</v>
      </c>
      <c r="B389" s="30" t="s">
        <v>502</v>
      </c>
      <c r="C389" s="31" t="s">
        <v>0</v>
      </c>
      <c r="D389" s="32">
        <f>D390+D398+D402+D406+D413+D417+D421+D425+D394</f>
        <v>2259971</v>
      </c>
      <c r="E389" s="26">
        <f t="shared" si="5"/>
        <v>-200000</v>
      </c>
      <c r="F389" s="32">
        <f>F390+F398+F402+F406+F413+F417+F421+F425+F394</f>
        <v>2059971</v>
      </c>
      <c r="G389" s="2"/>
    </row>
    <row r="390" spans="1:7" hidden="1" outlineLevel="3" x14ac:dyDescent="0.25">
      <c r="A390" s="23" t="s">
        <v>228</v>
      </c>
      <c r="B390" s="63" t="s">
        <v>503</v>
      </c>
      <c r="C390" s="24" t="s">
        <v>0</v>
      </c>
      <c r="D390" s="25">
        <f>D391</f>
        <v>0</v>
      </c>
      <c r="E390" s="26">
        <f t="shared" si="5"/>
        <v>0</v>
      </c>
      <c r="F390" s="25">
        <f>F391</f>
        <v>0</v>
      </c>
      <c r="G390" s="2"/>
    </row>
    <row r="391" spans="1:7" hidden="1" outlineLevel="4" x14ac:dyDescent="0.25">
      <c r="A391" s="23" t="s">
        <v>229</v>
      </c>
      <c r="B391" s="63" t="s">
        <v>504</v>
      </c>
      <c r="C391" s="24" t="s">
        <v>0</v>
      </c>
      <c r="D391" s="25">
        <f>D392</f>
        <v>0</v>
      </c>
      <c r="E391" s="26">
        <f t="shared" si="5"/>
        <v>0</v>
      </c>
      <c r="F391" s="25">
        <f>F392</f>
        <v>0</v>
      </c>
      <c r="G391" s="2"/>
    </row>
    <row r="392" spans="1:7" ht="30.75" hidden="1" customHeight="1" outlineLevel="5" x14ac:dyDescent="0.25">
      <c r="A392" s="23" t="s">
        <v>36</v>
      </c>
      <c r="B392" s="63" t="s">
        <v>504</v>
      </c>
      <c r="C392" s="24" t="s">
        <v>1</v>
      </c>
      <c r="D392" s="25">
        <f>D393</f>
        <v>0</v>
      </c>
      <c r="E392" s="26">
        <f t="shared" si="5"/>
        <v>0</v>
      </c>
      <c r="F392" s="25">
        <f>F393</f>
        <v>0</v>
      </c>
      <c r="G392" s="2"/>
    </row>
    <row r="393" spans="1:7" ht="29.25" hidden="1" customHeight="1" outlineLevel="6" x14ac:dyDescent="0.25">
      <c r="A393" s="23" t="s">
        <v>37</v>
      </c>
      <c r="B393" s="63" t="s">
        <v>504</v>
      </c>
      <c r="C393" s="24" t="s">
        <v>2</v>
      </c>
      <c r="D393" s="25"/>
      <c r="E393" s="26">
        <f t="shared" si="5"/>
        <v>0</v>
      </c>
      <c r="F393" s="25"/>
      <c r="G393" s="2"/>
    </row>
    <row r="394" spans="1:7" ht="32.25" customHeight="1" outlineLevel="3" collapsed="1" x14ac:dyDescent="0.25">
      <c r="A394" s="23" t="s">
        <v>230</v>
      </c>
      <c r="B394" s="63" t="s">
        <v>785</v>
      </c>
      <c r="C394" s="24" t="s">
        <v>0</v>
      </c>
      <c r="D394" s="25">
        <f>D395</f>
        <v>785000</v>
      </c>
      <c r="E394" s="26">
        <f t="shared" si="5"/>
        <v>0</v>
      </c>
      <c r="F394" s="25">
        <f>F395</f>
        <v>785000</v>
      </c>
      <c r="G394" s="2"/>
    </row>
    <row r="395" spans="1:7" ht="29.25" customHeight="1" outlineLevel="4" x14ac:dyDescent="0.25">
      <c r="A395" s="23" t="s">
        <v>231</v>
      </c>
      <c r="B395" s="63" t="s">
        <v>786</v>
      </c>
      <c r="C395" s="24" t="s">
        <v>0</v>
      </c>
      <c r="D395" s="25">
        <f>D396</f>
        <v>785000</v>
      </c>
      <c r="E395" s="26">
        <f t="shared" si="5"/>
        <v>0</v>
      </c>
      <c r="F395" s="25">
        <f>F396</f>
        <v>785000</v>
      </c>
      <c r="G395" s="2"/>
    </row>
    <row r="396" spans="1:7" ht="20.25" customHeight="1" outlineLevel="5" x14ac:dyDescent="0.25">
      <c r="A396" s="45" t="s">
        <v>39</v>
      </c>
      <c r="B396" s="63" t="s">
        <v>786</v>
      </c>
      <c r="C396" s="24">
        <v>500</v>
      </c>
      <c r="D396" s="25">
        <f>D397</f>
        <v>785000</v>
      </c>
      <c r="E396" s="26">
        <f t="shared" si="5"/>
        <v>0</v>
      </c>
      <c r="F396" s="25">
        <f>F397</f>
        <v>785000</v>
      </c>
      <c r="G396" s="2"/>
    </row>
    <row r="397" spans="1:7" ht="17.25" customHeight="1" outlineLevel="6" x14ac:dyDescent="0.25">
      <c r="A397" s="45" t="s">
        <v>40</v>
      </c>
      <c r="B397" s="63" t="s">
        <v>786</v>
      </c>
      <c r="C397" s="24">
        <v>540</v>
      </c>
      <c r="D397" s="25">
        <v>785000</v>
      </c>
      <c r="E397" s="26">
        <f t="shared" si="5"/>
        <v>0</v>
      </c>
      <c r="F397" s="25">
        <v>785000</v>
      </c>
      <c r="G397" s="2"/>
    </row>
    <row r="398" spans="1:7" ht="29.25" customHeight="1" outlineLevel="3" x14ac:dyDescent="0.25">
      <c r="A398" s="23" t="s">
        <v>232</v>
      </c>
      <c r="B398" s="63" t="s">
        <v>505</v>
      </c>
      <c r="C398" s="24" t="s">
        <v>0</v>
      </c>
      <c r="D398" s="25">
        <f>D399</f>
        <v>1040000</v>
      </c>
      <c r="E398" s="26">
        <f t="shared" si="5"/>
        <v>0</v>
      </c>
      <c r="F398" s="25">
        <f>F399</f>
        <v>1040000</v>
      </c>
      <c r="G398" s="2"/>
    </row>
    <row r="399" spans="1:7" ht="35.25" customHeight="1" outlineLevel="4" x14ac:dyDescent="0.25">
      <c r="A399" s="23" t="s">
        <v>233</v>
      </c>
      <c r="B399" s="63" t="s">
        <v>506</v>
      </c>
      <c r="C399" s="24" t="s">
        <v>0</v>
      </c>
      <c r="D399" s="25">
        <f>D400</f>
        <v>1040000</v>
      </c>
      <c r="E399" s="26">
        <f t="shared" si="5"/>
        <v>0</v>
      </c>
      <c r="F399" s="25">
        <f>F400</f>
        <v>1040000</v>
      </c>
      <c r="G399" s="2"/>
    </row>
    <row r="400" spans="1:7" ht="18.75" customHeight="1" outlineLevel="5" x14ac:dyDescent="0.25">
      <c r="A400" s="45" t="s">
        <v>39</v>
      </c>
      <c r="B400" s="63" t="s">
        <v>506</v>
      </c>
      <c r="C400" s="24">
        <v>500</v>
      </c>
      <c r="D400" s="25">
        <f>D401</f>
        <v>1040000</v>
      </c>
      <c r="E400" s="26">
        <f t="shared" si="5"/>
        <v>0</v>
      </c>
      <c r="F400" s="25">
        <f>F401</f>
        <v>1040000</v>
      </c>
      <c r="G400" s="2"/>
    </row>
    <row r="401" spans="1:7" outlineLevel="6" x14ac:dyDescent="0.25">
      <c r="A401" s="45" t="s">
        <v>40</v>
      </c>
      <c r="B401" s="63" t="s">
        <v>506</v>
      </c>
      <c r="C401" s="24">
        <v>540</v>
      </c>
      <c r="D401" s="25">
        <v>1040000</v>
      </c>
      <c r="E401" s="26">
        <f t="shared" si="5"/>
        <v>0</v>
      </c>
      <c r="F401" s="25">
        <v>1040000</v>
      </c>
      <c r="G401" s="2"/>
    </row>
    <row r="402" spans="1:7" ht="17.25" customHeight="1" outlineLevel="3" x14ac:dyDescent="0.25">
      <c r="A402" s="23" t="s">
        <v>234</v>
      </c>
      <c r="B402" s="63" t="s">
        <v>507</v>
      </c>
      <c r="C402" s="24" t="s">
        <v>0</v>
      </c>
      <c r="D402" s="25">
        <f>D403</f>
        <v>200000</v>
      </c>
      <c r="E402" s="26">
        <f t="shared" si="5"/>
        <v>0</v>
      </c>
      <c r="F402" s="25">
        <f>F403</f>
        <v>200000</v>
      </c>
      <c r="G402" s="2"/>
    </row>
    <row r="403" spans="1:7" outlineLevel="4" x14ac:dyDescent="0.25">
      <c r="A403" s="23" t="s">
        <v>235</v>
      </c>
      <c r="B403" s="63" t="s">
        <v>508</v>
      </c>
      <c r="C403" s="24" t="s">
        <v>0</v>
      </c>
      <c r="D403" s="25">
        <f>D404</f>
        <v>200000</v>
      </c>
      <c r="E403" s="26">
        <f t="shared" si="5"/>
        <v>0</v>
      </c>
      <c r="F403" s="25">
        <f>F404</f>
        <v>200000</v>
      </c>
      <c r="G403" s="2"/>
    </row>
    <row r="404" spans="1:7" ht="17.25" customHeight="1" outlineLevel="5" x14ac:dyDescent="0.25">
      <c r="A404" s="23" t="s">
        <v>102</v>
      </c>
      <c r="B404" s="63" t="s">
        <v>508</v>
      </c>
      <c r="C404" s="24">
        <v>800</v>
      </c>
      <c r="D404" s="25">
        <f>D405</f>
        <v>200000</v>
      </c>
      <c r="E404" s="26">
        <f t="shared" si="5"/>
        <v>0</v>
      </c>
      <c r="F404" s="25">
        <f>F405</f>
        <v>200000</v>
      </c>
      <c r="G404" s="2"/>
    </row>
    <row r="405" spans="1:7" ht="33" customHeight="1" outlineLevel="6" x14ac:dyDescent="0.25">
      <c r="A405" s="23" t="s">
        <v>338</v>
      </c>
      <c r="B405" s="63" t="s">
        <v>508</v>
      </c>
      <c r="C405" s="24">
        <v>810</v>
      </c>
      <c r="D405" s="25">
        <v>200000</v>
      </c>
      <c r="E405" s="26">
        <f t="shared" si="5"/>
        <v>0</v>
      </c>
      <c r="F405" s="25">
        <v>200000</v>
      </c>
      <c r="G405" s="2"/>
    </row>
    <row r="406" spans="1:7" ht="51" hidden="1" customHeight="1" outlineLevel="3" x14ac:dyDescent="0.25">
      <c r="A406" s="23" t="s">
        <v>236</v>
      </c>
      <c r="B406" s="63" t="s">
        <v>509</v>
      </c>
      <c r="C406" s="24" t="s">
        <v>0</v>
      </c>
      <c r="D406" s="25">
        <f>D407+D410</f>
        <v>0</v>
      </c>
      <c r="E406" s="26">
        <f t="shared" si="5"/>
        <v>0</v>
      </c>
      <c r="F406" s="25">
        <f>F407+F410</f>
        <v>0</v>
      </c>
      <c r="G406" s="2"/>
    </row>
    <row r="407" spans="1:7" hidden="1" outlineLevel="4" x14ac:dyDescent="0.25">
      <c r="A407" s="23" t="s">
        <v>237</v>
      </c>
      <c r="B407" s="63" t="s">
        <v>510</v>
      </c>
      <c r="C407" s="24" t="s">
        <v>0</v>
      </c>
      <c r="D407" s="25">
        <f>D408</f>
        <v>0</v>
      </c>
      <c r="E407" s="26">
        <f t="shared" ref="E407:E467" si="6">F407-D407</f>
        <v>0</v>
      </c>
      <c r="F407" s="25">
        <f>F408</f>
        <v>0</v>
      </c>
      <c r="G407" s="2"/>
    </row>
    <row r="408" spans="1:7" ht="36" hidden="1" customHeight="1" outlineLevel="5" x14ac:dyDescent="0.25">
      <c r="A408" s="23" t="s">
        <v>35</v>
      </c>
      <c r="B408" s="63" t="s">
        <v>510</v>
      </c>
      <c r="C408" s="24" t="s">
        <v>1</v>
      </c>
      <c r="D408" s="25">
        <f>D409</f>
        <v>0</v>
      </c>
      <c r="E408" s="26">
        <f t="shared" si="6"/>
        <v>0</v>
      </c>
      <c r="F408" s="25">
        <f>F409</f>
        <v>0</v>
      </c>
      <c r="G408" s="2"/>
    </row>
    <row r="409" spans="1:7" ht="34.5" hidden="1" customHeight="1" outlineLevel="6" x14ac:dyDescent="0.25">
      <c r="A409" s="23" t="s">
        <v>66</v>
      </c>
      <c r="B409" s="63" t="s">
        <v>510</v>
      </c>
      <c r="C409" s="24" t="s">
        <v>2</v>
      </c>
      <c r="D409" s="25"/>
      <c r="E409" s="26">
        <f t="shared" si="6"/>
        <v>0</v>
      </c>
      <c r="F409" s="25"/>
      <c r="G409" s="2"/>
    </row>
    <row r="410" spans="1:7" ht="30" hidden="1" outlineLevel="4" x14ac:dyDescent="0.25">
      <c r="A410" s="23" t="s">
        <v>238</v>
      </c>
      <c r="B410" s="63" t="s">
        <v>511</v>
      </c>
      <c r="C410" s="24" t="s">
        <v>0</v>
      </c>
      <c r="D410" s="25">
        <f>D411</f>
        <v>0</v>
      </c>
      <c r="E410" s="26">
        <f t="shared" si="6"/>
        <v>0</v>
      </c>
      <c r="F410" s="25">
        <f>F411</f>
        <v>0</v>
      </c>
      <c r="G410" s="2"/>
    </row>
    <row r="411" spans="1:7" ht="34.5" hidden="1" customHeight="1" outlineLevel="5" x14ac:dyDescent="0.25">
      <c r="A411" s="23" t="s">
        <v>35</v>
      </c>
      <c r="B411" s="63" t="s">
        <v>511</v>
      </c>
      <c r="C411" s="24" t="s">
        <v>1</v>
      </c>
      <c r="D411" s="25">
        <f>D412</f>
        <v>0</v>
      </c>
      <c r="E411" s="26">
        <f t="shared" si="6"/>
        <v>0</v>
      </c>
      <c r="F411" s="25">
        <f>F412</f>
        <v>0</v>
      </c>
      <c r="G411" s="2"/>
    </row>
    <row r="412" spans="1:7" ht="30" hidden="1" outlineLevel="6" x14ac:dyDescent="0.25">
      <c r="A412" s="23" t="s">
        <v>66</v>
      </c>
      <c r="B412" s="63" t="s">
        <v>511</v>
      </c>
      <c r="C412" s="24" t="s">
        <v>2</v>
      </c>
      <c r="D412" s="25">
        <v>0</v>
      </c>
      <c r="E412" s="26">
        <f t="shared" si="6"/>
        <v>0</v>
      </c>
      <c r="F412" s="25">
        <v>0</v>
      </c>
      <c r="G412" s="2"/>
    </row>
    <row r="413" spans="1:7" ht="30" hidden="1" outlineLevel="3" x14ac:dyDescent="0.25">
      <c r="A413" s="23" t="s">
        <v>239</v>
      </c>
      <c r="B413" s="63" t="s">
        <v>512</v>
      </c>
      <c r="C413" s="24" t="s">
        <v>0</v>
      </c>
      <c r="D413" s="25">
        <f>D414</f>
        <v>0</v>
      </c>
      <c r="E413" s="26">
        <f t="shared" si="6"/>
        <v>0</v>
      </c>
      <c r="F413" s="25">
        <f>F414</f>
        <v>0</v>
      </c>
      <c r="G413" s="2"/>
    </row>
    <row r="414" spans="1:7" ht="30" hidden="1" outlineLevel="4" x14ac:dyDescent="0.25">
      <c r="A414" s="23" t="s">
        <v>240</v>
      </c>
      <c r="B414" s="63" t="s">
        <v>513</v>
      </c>
      <c r="C414" s="24" t="s">
        <v>0</v>
      </c>
      <c r="D414" s="25">
        <f>D415</f>
        <v>0</v>
      </c>
      <c r="E414" s="26">
        <f t="shared" si="6"/>
        <v>0</v>
      </c>
      <c r="F414" s="25">
        <f>F415</f>
        <v>0</v>
      </c>
      <c r="G414" s="2"/>
    </row>
    <row r="415" spans="1:7" ht="31.5" hidden="1" customHeight="1" outlineLevel="5" x14ac:dyDescent="0.25">
      <c r="A415" s="23" t="s">
        <v>35</v>
      </c>
      <c r="B415" s="63" t="s">
        <v>513</v>
      </c>
      <c r="C415" s="24" t="s">
        <v>1</v>
      </c>
      <c r="D415" s="25">
        <f>D416</f>
        <v>0</v>
      </c>
      <c r="E415" s="26">
        <f t="shared" si="6"/>
        <v>0</v>
      </c>
      <c r="F415" s="25">
        <f>F416</f>
        <v>0</v>
      </c>
      <c r="G415" s="2"/>
    </row>
    <row r="416" spans="1:7" ht="30" hidden="1" outlineLevel="6" x14ac:dyDescent="0.25">
      <c r="A416" s="23" t="s">
        <v>66</v>
      </c>
      <c r="B416" s="63" t="s">
        <v>513</v>
      </c>
      <c r="C416" s="24" t="s">
        <v>2</v>
      </c>
      <c r="D416" s="25">
        <v>0</v>
      </c>
      <c r="E416" s="26">
        <f t="shared" si="6"/>
        <v>0</v>
      </c>
      <c r="F416" s="25">
        <v>0</v>
      </c>
      <c r="G416" s="2"/>
    </row>
    <row r="417" spans="1:7" ht="34.5" hidden="1" customHeight="1" outlineLevel="3" x14ac:dyDescent="0.25">
      <c r="A417" s="23" t="s">
        <v>241</v>
      </c>
      <c r="B417" s="63" t="s">
        <v>514</v>
      </c>
      <c r="C417" s="24" t="s">
        <v>0</v>
      </c>
      <c r="D417" s="25">
        <f>D418</f>
        <v>0</v>
      </c>
      <c r="E417" s="26">
        <f t="shared" si="6"/>
        <v>0</v>
      </c>
      <c r="F417" s="25">
        <f>F418</f>
        <v>0</v>
      </c>
      <c r="G417" s="2"/>
    </row>
    <row r="418" spans="1:7" hidden="1" outlineLevel="4" x14ac:dyDescent="0.25">
      <c r="A418" s="23" t="s">
        <v>242</v>
      </c>
      <c r="B418" s="63" t="s">
        <v>515</v>
      </c>
      <c r="C418" s="24" t="s">
        <v>0</v>
      </c>
      <c r="D418" s="25">
        <f>D419</f>
        <v>0</v>
      </c>
      <c r="E418" s="26">
        <f t="shared" si="6"/>
        <v>0</v>
      </c>
      <c r="F418" s="25">
        <f>F419</f>
        <v>0</v>
      </c>
      <c r="G418" s="2"/>
    </row>
    <row r="419" spans="1:7" ht="34.5" hidden="1" customHeight="1" outlineLevel="5" x14ac:dyDescent="0.25">
      <c r="A419" s="23" t="s">
        <v>35</v>
      </c>
      <c r="B419" s="63" t="s">
        <v>515</v>
      </c>
      <c r="C419" s="24" t="s">
        <v>1</v>
      </c>
      <c r="D419" s="25">
        <f>D420</f>
        <v>0</v>
      </c>
      <c r="E419" s="26">
        <f t="shared" si="6"/>
        <v>0</v>
      </c>
      <c r="F419" s="25">
        <f>F420</f>
        <v>0</v>
      </c>
      <c r="G419" s="2"/>
    </row>
    <row r="420" spans="1:7" ht="30" hidden="1" outlineLevel="6" x14ac:dyDescent="0.25">
      <c r="A420" s="23" t="s">
        <v>66</v>
      </c>
      <c r="B420" s="63" t="s">
        <v>515</v>
      </c>
      <c r="C420" s="24" t="s">
        <v>2</v>
      </c>
      <c r="D420" s="25">
        <v>0</v>
      </c>
      <c r="E420" s="26">
        <f t="shared" si="6"/>
        <v>0</v>
      </c>
      <c r="F420" s="25">
        <v>0</v>
      </c>
      <c r="G420" s="2"/>
    </row>
    <row r="421" spans="1:7" ht="30" hidden="1" customHeight="1" outlineLevel="3" collapsed="1" x14ac:dyDescent="0.25">
      <c r="A421" s="23" t="s">
        <v>243</v>
      </c>
      <c r="B421" s="63" t="s">
        <v>516</v>
      </c>
      <c r="C421" s="24" t="s">
        <v>0</v>
      </c>
      <c r="D421" s="25">
        <f>D422</f>
        <v>200000</v>
      </c>
      <c r="E421" s="26">
        <f t="shared" si="6"/>
        <v>-200000</v>
      </c>
      <c r="F421" s="25">
        <f>F422</f>
        <v>0</v>
      </c>
      <c r="G421" s="2"/>
    </row>
    <row r="422" spans="1:7" ht="18" hidden="1" customHeight="1" outlineLevel="4" x14ac:dyDescent="0.25">
      <c r="A422" s="23" t="s">
        <v>244</v>
      </c>
      <c r="B422" s="63" t="s">
        <v>517</v>
      </c>
      <c r="C422" s="24" t="s">
        <v>0</v>
      </c>
      <c r="D422" s="25">
        <f>D423</f>
        <v>200000</v>
      </c>
      <c r="E422" s="26">
        <f t="shared" si="6"/>
        <v>-200000</v>
      </c>
      <c r="F422" s="25">
        <f>F423</f>
        <v>0</v>
      </c>
      <c r="G422" s="2"/>
    </row>
    <row r="423" spans="1:7" ht="18.75" hidden="1" customHeight="1" outlineLevel="5" x14ac:dyDescent="0.25">
      <c r="A423" s="23" t="s">
        <v>35</v>
      </c>
      <c r="B423" s="63" t="s">
        <v>517</v>
      </c>
      <c r="C423" s="24" t="s">
        <v>1</v>
      </c>
      <c r="D423" s="25">
        <f>D424</f>
        <v>200000</v>
      </c>
      <c r="E423" s="26">
        <f t="shared" si="6"/>
        <v>-200000</v>
      </c>
      <c r="F423" s="25">
        <f>F424</f>
        <v>0</v>
      </c>
      <c r="G423" s="2"/>
    </row>
    <row r="424" spans="1:7" ht="30" hidden="1" outlineLevel="6" x14ac:dyDescent="0.25">
      <c r="A424" s="23" t="s">
        <v>37</v>
      </c>
      <c r="B424" s="63" t="s">
        <v>517</v>
      </c>
      <c r="C424" s="24" t="s">
        <v>2</v>
      </c>
      <c r="D424" s="25">
        <v>200000</v>
      </c>
      <c r="E424" s="26">
        <f t="shared" si="6"/>
        <v>-200000</v>
      </c>
      <c r="F424" s="25">
        <v>0</v>
      </c>
      <c r="G424" s="2"/>
    </row>
    <row r="425" spans="1:7" ht="48" customHeight="1" outlineLevel="2" collapsed="1" x14ac:dyDescent="0.25">
      <c r="A425" s="23" t="s">
        <v>245</v>
      </c>
      <c r="B425" s="63" t="s">
        <v>518</v>
      </c>
      <c r="C425" s="24" t="s">
        <v>0</v>
      </c>
      <c r="D425" s="25">
        <f>D427</f>
        <v>34971</v>
      </c>
      <c r="E425" s="26">
        <f t="shared" si="6"/>
        <v>0</v>
      </c>
      <c r="F425" s="25">
        <f>F427</f>
        <v>34971</v>
      </c>
      <c r="G425" s="2"/>
    </row>
    <row r="426" spans="1:7" ht="30.75" customHeight="1" outlineLevel="4" x14ac:dyDescent="0.25">
      <c r="A426" s="23" t="s">
        <v>246</v>
      </c>
      <c r="B426" s="63" t="s">
        <v>519</v>
      </c>
      <c r="C426" s="24" t="s">
        <v>0</v>
      </c>
      <c r="D426" s="25">
        <f>D427</f>
        <v>34971</v>
      </c>
      <c r="E426" s="26">
        <f t="shared" si="6"/>
        <v>0</v>
      </c>
      <c r="F426" s="25">
        <f>F427</f>
        <v>34971</v>
      </c>
      <c r="G426" s="2"/>
    </row>
    <row r="427" spans="1:7" ht="19.5" customHeight="1" outlineLevel="5" x14ac:dyDescent="0.25">
      <c r="A427" s="23" t="s">
        <v>36</v>
      </c>
      <c r="B427" s="63" t="s">
        <v>519</v>
      </c>
      <c r="C427" s="24" t="s">
        <v>1</v>
      </c>
      <c r="D427" s="25">
        <f>D428</f>
        <v>34971</v>
      </c>
      <c r="E427" s="26">
        <f t="shared" si="6"/>
        <v>0</v>
      </c>
      <c r="F427" s="25">
        <f>F428</f>
        <v>34971</v>
      </c>
      <c r="G427" s="2"/>
    </row>
    <row r="428" spans="1:7" ht="32.25" customHeight="1" outlineLevel="6" x14ac:dyDescent="0.25">
      <c r="A428" s="23" t="s">
        <v>66</v>
      </c>
      <c r="B428" s="63" t="s">
        <v>519</v>
      </c>
      <c r="C428" s="24" t="s">
        <v>2</v>
      </c>
      <c r="D428" s="25">
        <v>34971</v>
      </c>
      <c r="E428" s="26">
        <f t="shared" si="6"/>
        <v>0</v>
      </c>
      <c r="F428" s="25">
        <v>34971</v>
      </c>
      <c r="G428" s="2"/>
    </row>
    <row r="429" spans="1:7" ht="33" customHeight="1" x14ac:dyDescent="0.25">
      <c r="A429" s="29" t="s">
        <v>247</v>
      </c>
      <c r="B429" s="30" t="s">
        <v>520</v>
      </c>
      <c r="C429" s="31" t="s">
        <v>0</v>
      </c>
      <c r="D429" s="32">
        <f>D430+D442+D459</f>
        <v>58865837.600000001</v>
      </c>
      <c r="E429" s="26">
        <f t="shared" si="6"/>
        <v>982888.65999999642</v>
      </c>
      <c r="F429" s="32">
        <f>F430+F442+F459</f>
        <v>59848726.259999998</v>
      </c>
      <c r="G429" s="2"/>
    </row>
    <row r="430" spans="1:7" ht="30" customHeight="1" outlineLevel="1" x14ac:dyDescent="0.25">
      <c r="A430" s="23" t="s">
        <v>248</v>
      </c>
      <c r="B430" s="63" t="s">
        <v>521</v>
      </c>
      <c r="C430" s="24" t="s">
        <v>0</v>
      </c>
      <c r="D430" s="25">
        <f>D431</f>
        <v>1516500</v>
      </c>
      <c r="E430" s="26">
        <f t="shared" si="6"/>
        <v>0</v>
      </c>
      <c r="F430" s="25">
        <f>F431</f>
        <v>1516500</v>
      </c>
      <c r="G430" s="2"/>
    </row>
    <row r="431" spans="1:7" ht="33.75" customHeight="1" outlineLevel="3" x14ac:dyDescent="0.25">
      <c r="A431" s="23" t="s">
        <v>249</v>
      </c>
      <c r="B431" s="63" t="s">
        <v>522</v>
      </c>
      <c r="C431" s="24" t="s">
        <v>0</v>
      </c>
      <c r="D431" s="25">
        <f>D432+D437</f>
        <v>1516500</v>
      </c>
      <c r="E431" s="26">
        <f t="shared" si="6"/>
        <v>0</v>
      </c>
      <c r="F431" s="25">
        <f>F432+F437</f>
        <v>1516500</v>
      </c>
      <c r="G431" s="2"/>
    </row>
    <row r="432" spans="1:7" ht="17.25" customHeight="1" outlineLevel="4" x14ac:dyDescent="0.25">
      <c r="A432" s="23" t="s">
        <v>250</v>
      </c>
      <c r="B432" s="63" t="s">
        <v>523</v>
      </c>
      <c r="C432" s="24" t="s">
        <v>0</v>
      </c>
      <c r="D432" s="25">
        <f>D433+D435</f>
        <v>1500000</v>
      </c>
      <c r="E432" s="26">
        <f t="shared" si="6"/>
        <v>0</v>
      </c>
      <c r="F432" s="25">
        <f>F433+F435</f>
        <v>1500000</v>
      </c>
      <c r="G432" s="2"/>
    </row>
    <row r="433" spans="1:7" ht="49.5" customHeight="1" outlineLevel="5" x14ac:dyDescent="0.25">
      <c r="A433" s="23" t="s">
        <v>80</v>
      </c>
      <c r="B433" s="63" t="s">
        <v>523</v>
      </c>
      <c r="C433" s="24" t="s">
        <v>12</v>
      </c>
      <c r="D433" s="25">
        <f>D434</f>
        <v>200000</v>
      </c>
      <c r="E433" s="26">
        <f t="shared" si="6"/>
        <v>0</v>
      </c>
      <c r="F433" s="25">
        <f>F434</f>
        <v>200000</v>
      </c>
      <c r="G433" s="2"/>
    </row>
    <row r="434" spans="1:7" outlineLevel="6" x14ac:dyDescent="0.25">
      <c r="A434" s="23" t="s">
        <v>164</v>
      </c>
      <c r="B434" s="63" t="s">
        <v>523</v>
      </c>
      <c r="C434" s="24" t="s">
        <v>14</v>
      </c>
      <c r="D434" s="25">
        <v>200000</v>
      </c>
      <c r="E434" s="26">
        <f t="shared" si="6"/>
        <v>0</v>
      </c>
      <c r="F434" s="25">
        <v>200000</v>
      </c>
      <c r="G434" s="2"/>
    </row>
    <row r="435" spans="1:7" ht="18" customHeight="1" outlineLevel="5" x14ac:dyDescent="0.25">
      <c r="A435" s="23" t="s">
        <v>35</v>
      </c>
      <c r="B435" s="63" t="s">
        <v>523</v>
      </c>
      <c r="C435" s="24" t="s">
        <v>1</v>
      </c>
      <c r="D435" s="25">
        <f>D436</f>
        <v>1300000</v>
      </c>
      <c r="E435" s="26">
        <f t="shared" si="6"/>
        <v>0</v>
      </c>
      <c r="F435" s="25">
        <f>F436</f>
        <v>1300000</v>
      </c>
      <c r="G435" s="2"/>
    </row>
    <row r="436" spans="1:7" ht="30" outlineLevel="6" x14ac:dyDescent="0.25">
      <c r="A436" s="23" t="s">
        <v>66</v>
      </c>
      <c r="B436" s="63" t="s">
        <v>523</v>
      </c>
      <c r="C436" s="24" t="s">
        <v>2</v>
      </c>
      <c r="D436" s="25">
        <v>1300000</v>
      </c>
      <c r="E436" s="26">
        <f t="shared" si="6"/>
        <v>0</v>
      </c>
      <c r="F436" s="25">
        <v>1300000</v>
      </c>
      <c r="G436" s="2"/>
    </row>
    <row r="437" spans="1:7" ht="18.75" customHeight="1" outlineLevel="4" x14ac:dyDescent="0.25">
      <c r="A437" s="23" t="s">
        <v>251</v>
      </c>
      <c r="B437" s="63" t="s">
        <v>524</v>
      </c>
      <c r="C437" s="24" t="s">
        <v>0</v>
      </c>
      <c r="D437" s="25">
        <f>D438+D440</f>
        <v>16500</v>
      </c>
      <c r="E437" s="26">
        <f t="shared" si="6"/>
        <v>0</v>
      </c>
      <c r="F437" s="25">
        <f>F438+F440</f>
        <v>16500</v>
      </c>
      <c r="G437" s="2"/>
    </row>
    <row r="438" spans="1:7" ht="47.25" customHeight="1" outlineLevel="5" x14ac:dyDescent="0.25">
      <c r="A438" s="23" t="s">
        <v>80</v>
      </c>
      <c r="B438" s="63" t="s">
        <v>524</v>
      </c>
      <c r="C438" s="24" t="s">
        <v>12</v>
      </c>
      <c r="D438" s="25">
        <f>D439</f>
        <v>0</v>
      </c>
      <c r="E438" s="26">
        <f t="shared" si="6"/>
        <v>16500</v>
      </c>
      <c r="F438" s="25">
        <f>F439</f>
        <v>16500</v>
      </c>
      <c r="G438" s="2"/>
    </row>
    <row r="439" spans="1:7" ht="18.75" customHeight="1" outlineLevel="6" x14ac:dyDescent="0.25">
      <c r="A439" s="23" t="s">
        <v>128</v>
      </c>
      <c r="B439" s="63" t="s">
        <v>524</v>
      </c>
      <c r="C439" s="24" t="s">
        <v>14</v>
      </c>
      <c r="D439" s="25"/>
      <c r="E439" s="26">
        <f t="shared" si="6"/>
        <v>16500</v>
      </c>
      <c r="F439" s="25">
        <v>16500</v>
      </c>
      <c r="G439" s="2"/>
    </row>
    <row r="440" spans="1:7" ht="18.75" hidden="1" customHeight="1" outlineLevel="5" x14ac:dyDescent="0.25">
      <c r="A440" s="23" t="s">
        <v>36</v>
      </c>
      <c r="B440" s="63" t="s">
        <v>524</v>
      </c>
      <c r="C440" s="24" t="s">
        <v>1</v>
      </c>
      <c r="D440" s="25">
        <f>D441</f>
        <v>16500</v>
      </c>
      <c r="E440" s="26">
        <f t="shared" si="6"/>
        <v>-16500</v>
      </c>
      <c r="F440" s="25">
        <f>F441</f>
        <v>0</v>
      </c>
      <c r="G440" s="2"/>
    </row>
    <row r="441" spans="1:7" ht="28.5" hidden="1" customHeight="1" outlineLevel="6" x14ac:dyDescent="0.25">
      <c r="A441" s="23" t="s">
        <v>66</v>
      </c>
      <c r="B441" s="63" t="s">
        <v>524</v>
      </c>
      <c r="C441" s="24" t="s">
        <v>2</v>
      </c>
      <c r="D441" s="25">
        <v>16500</v>
      </c>
      <c r="E441" s="26">
        <f t="shared" si="6"/>
        <v>-16500</v>
      </c>
      <c r="F441" s="25">
        <v>0</v>
      </c>
      <c r="G441" s="2"/>
    </row>
    <row r="442" spans="1:7" ht="30" outlineLevel="1" collapsed="1" x14ac:dyDescent="0.25">
      <c r="A442" s="23" t="s">
        <v>252</v>
      </c>
      <c r="B442" s="63" t="s">
        <v>525</v>
      </c>
      <c r="C442" s="24" t="s">
        <v>0</v>
      </c>
      <c r="D442" s="25">
        <f>D443</f>
        <v>56829337.600000001</v>
      </c>
      <c r="E442" s="26">
        <f t="shared" si="6"/>
        <v>862888.65999999642</v>
      </c>
      <c r="F442" s="25">
        <f>F443</f>
        <v>57692226.259999998</v>
      </c>
      <c r="G442" s="2"/>
    </row>
    <row r="443" spans="1:7" ht="49.5" customHeight="1" outlineLevel="3" x14ac:dyDescent="0.25">
      <c r="A443" s="23" t="s">
        <v>253</v>
      </c>
      <c r="B443" s="63" t="s">
        <v>526</v>
      </c>
      <c r="C443" s="24" t="s">
        <v>0</v>
      </c>
      <c r="D443" s="25">
        <f>D444+D451+D456</f>
        <v>56829337.600000001</v>
      </c>
      <c r="E443" s="26">
        <f t="shared" si="6"/>
        <v>862888.65999999642</v>
      </c>
      <c r="F443" s="25">
        <f>F444+F451+F456</f>
        <v>57692226.259999998</v>
      </c>
      <c r="G443" s="2"/>
    </row>
    <row r="444" spans="1:7" outlineLevel="4" x14ac:dyDescent="0.25">
      <c r="A444" s="23" t="s">
        <v>254</v>
      </c>
      <c r="B444" s="63" t="s">
        <v>527</v>
      </c>
      <c r="C444" s="24" t="s">
        <v>0</v>
      </c>
      <c r="D444" s="25">
        <f>D445+D447+D449</f>
        <v>53619337.600000001</v>
      </c>
      <c r="E444" s="26">
        <f t="shared" si="6"/>
        <v>550588.65999999642</v>
      </c>
      <c r="F444" s="25">
        <f>F445+F447+F449</f>
        <v>54169926.259999998</v>
      </c>
      <c r="G444" s="2"/>
    </row>
    <row r="445" spans="1:7" ht="46.5" customHeight="1" outlineLevel="5" x14ac:dyDescent="0.25">
      <c r="A445" s="23" t="s">
        <v>80</v>
      </c>
      <c r="B445" s="63" t="s">
        <v>527</v>
      </c>
      <c r="C445" s="24" t="s">
        <v>12</v>
      </c>
      <c r="D445" s="25">
        <f>D446</f>
        <v>41922474</v>
      </c>
      <c r="E445" s="26">
        <f t="shared" si="6"/>
        <v>15208</v>
      </c>
      <c r="F445" s="25">
        <f>F446</f>
        <v>41937682</v>
      </c>
      <c r="G445" s="2"/>
    </row>
    <row r="446" spans="1:7" outlineLevel="6" x14ac:dyDescent="0.25">
      <c r="A446" s="23" t="s">
        <v>128</v>
      </c>
      <c r="B446" s="63" t="s">
        <v>527</v>
      </c>
      <c r="C446" s="24" t="s">
        <v>14</v>
      </c>
      <c r="D446" s="25">
        <v>41922474</v>
      </c>
      <c r="E446" s="26">
        <f t="shared" si="6"/>
        <v>15208</v>
      </c>
      <c r="F446" s="25">
        <v>41937682</v>
      </c>
      <c r="G446" s="2"/>
    </row>
    <row r="447" spans="1:7" ht="20.25" customHeight="1" outlineLevel="5" x14ac:dyDescent="0.25">
      <c r="A447" s="23" t="s">
        <v>36</v>
      </c>
      <c r="B447" s="63" t="s">
        <v>527</v>
      </c>
      <c r="C447" s="24" t="s">
        <v>1</v>
      </c>
      <c r="D447" s="25">
        <f>D448</f>
        <v>11692863.6</v>
      </c>
      <c r="E447" s="26">
        <f t="shared" si="6"/>
        <v>535380.66000000015</v>
      </c>
      <c r="F447" s="25">
        <f>F448</f>
        <v>12228244.26</v>
      </c>
      <c r="G447" s="2"/>
    </row>
    <row r="448" spans="1:7" ht="30" outlineLevel="6" x14ac:dyDescent="0.25">
      <c r="A448" s="23" t="s">
        <v>37</v>
      </c>
      <c r="B448" s="63" t="s">
        <v>527</v>
      </c>
      <c r="C448" s="24" t="s">
        <v>2</v>
      </c>
      <c r="D448" s="25">
        <v>11692863.6</v>
      </c>
      <c r="E448" s="26">
        <f t="shared" si="6"/>
        <v>535380.66000000015</v>
      </c>
      <c r="F448" s="25">
        <v>12228244.26</v>
      </c>
      <c r="G448" s="2"/>
    </row>
    <row r="449" spans="1:7" outlineLevel="5" x14ac:dyDescent="0.25">
      <c r="A449" s="23" t="s">
        <v>58</v>
      </c>
      <c r="B449" s="63" t="s">
        <v>527</v>
      </c>
      <c r="C449" s="24" t="s">
        <v>9</v>
      </c>
      <c r="D449" s="25">
        <f>D450</f>
        <v>4000</v>
      </c>
      <c r="E449" s="26">
        <f t="shared" si="6"/>
        <v>0</v>
      </c>
      <c r="F449" s="25">
        <f>F450</f>
        <v>4000</v>
      </c>
      <c r="G449" s="2"/>
    </row>
    <row r="450" spans="1:7" outlineLevel="6" x14ac:dyDescent="0.25">
      <c r="A450" s="23" t="s">
        <v>59</v>
      </c>
      <c r="B450" s="63" t="s">
        <v>527</v>
      </c>
      <c r="C450" s="24" t="s">
        <v>10</v>
      </c>
      <c r="D450" s="25">
        <v>4000</v>
      </c>
      <c r="E450" s="26">
        <f t="shared" si="6"/>
        <v>0</v>
      </c>
      <c r="F450" s="25">
        <v>4000</v>
      </c>
      <c r="G450" s="2"/>
    </row>
    <row r="451" spans="1:7" ht="18" customHeight="1" outlineLevel="4" x14ac:dyDescent="0.25">
      <c r="A451" s="23" t="s">
        <v>255</v>
      </c>
      <c r="B451" s="63" t="s">
        <v>528</v>
      </c>
      <c r="C451" s="24" t="s">
        <v>0</v>
      </c>
      <c r="D451" s="25">
        <f>D452+D454</f>
        <v>3210000</v>
      </c>
      <c r="E451" s="26">
        <f t="shared" si="6"/>
        <v>312300</v>
      </c>
      <c r="F451" s="25">
        <f>F452+F454</f>
        <v>3522300</v>
      </c>
      <c r="G451" s="2"/>
    </row>
    <row r="452" spans="1:7" ht="47.25" customHeight="1" outlineLevel="5" x14ac:dyDescent="0.25">
      <c r="A452" s="23" t="s">
        <v>82</v>
      </c>
      <c r="B452" s="63" t="s">
        <v>528</v>
      </c>
      <c r="C452" s="24" t="s">
        <v>12</v>
      </c>
      <c r="D452" s="25">
        <f>D453</f>
        <v>0</v>
      </c>
      <c r="E452" s="26">
        <f t="shared" si="6"/>
        <v>222000</v>
      </c>
      <c r="F452" s="25">
        <f>F453</f>
        <v>222000</v>
      </c>
      <c r="G452" s="2"/>
    </row>
    <row r="453" spans="1:7" outlineLevel="6" x14ac:dyDescent="0.25">
      <c r="A453" s="23" t="s">
        <v>128</v>
      </c>
      <c r="B453" s="63" t="s">
        <v>528</v>
      </c>
      <c r="C453" s="24" t="s">
        <v>14</v>
      </c>
      <c r="D453" s="25"/>
      <c r="E453" s="26">
        <f t="shared" si="6"/>
        <v>222000</v>
      </c>
      <c r="F453" s="25">
        <v>222000</v>
      </c>
      <c r="G453" s="2"/>
    </row>
    <row r="454" spans="1:7" ht="21" customHeight="1" outlineLevel="5" x14ac:dyDescent="0.25">
      <c r="A454" s="23" t="s">
        <v>36</v>
      </c>
      <c r="B454" s="63" t="s">
        <v>528</v>
      </c>
      <c r="C454" s="24" t="s">
        <v>1</v>
      </c>
      <c r="D454" s="25">
        <f>D455</f>
        <v>3210000</v>
      </c>
      <c r="E454" s="26">
        <f t="shared" si="6"/>
        <v>90300</v>
      </c>
      <c r="F454" s="25">
        <f>F455</f>
        <v>3300300</v>
      </c>
      <c r="G454" s="2"/>
    </row>
    <row r="455" spans="1:7" ht="31.5" customHeight="1" outlineLevel="6" x14ac:dyDescent="0.25">
      <c r="A455" s="23" t="s">
        <v>37</v>
      </c>
      <c r="B455" s="63" t="s">
        <v>528</v>
      </c>
      <c r="C455" s="24" t="s">
        <v>2</v>
      </c>
      <c r="D455" s="25">
        <v>3210000</v>
      </c>
      <c r="E455" s="26">
        <f t="shared" si="6"/>
        <v>90300</v>
      </c>
      <c r="F455" s="25">
        <v>3300300</v>
      </c>
      <c r="G455" s="2"/>
    </row>
    <row r="456" spans="1:7" ht="21" hidden="1" customHeight="1" outlineLevel="4" x14ac:dyDescent="0.25">
      <c r="A456" s="23" t="s">
        <v>716</v>
      </c>
      <c r="B456" s="63" t="s">
        <v>529</v>
      </c>
      <c r="C456" s="24" t="s">
        <v>0</v>
      </c>
      <c r="D456" s="25">
        <f>D457</f>
        <v>0</v>
      </c>
      <c r="E456" s="26">
        <f t="shared" si="6"/>
        <v>0</v>
      </c>
      <c r="F456" s="25">
        <f>F457</f>
        <v>0</v>
      </c>
      <c r="G456" s="2"/>
    </row>
    <row r="457" spans="1:7" ht="21" hidden="1" customHeight="1" outlineLevel="5" x14ac:dyDescent="0.25">
      <c r="A457" s="23" t="s">
        <v>36</v>
      </c>
      <c r="B457" s="63" t="s">
        <v>529</v>
      </c>
      <c r="C457" s="24" t="s">
        <v>1</v>
      </c>
      <c r="D457" s="25">
        <f>D458</f>
        <v>0</v>
      </c>
      <c r="E457" s="26">
        <f t="shared" si="6"/>
        <v>0</v>
      </c>
      <c r="F457" s="25">
        <f>F458</f>
        <v>0</v>
      </c>
      <c r="G457" s="2"/>
    </row>
    <row r="458" spans="1:7" ht="30" hidden="1" outlineLevel="6" x14ac:dyDescent="0.25">
      <c r="A458" s="23" t="s">
        <v>37</v>
      </c>
      <c r="B458" s="63" t="s">
        <v>529</v>
      </c>
      <c r="C458" s="24" t="s">
        <v>2</v>
      </c>
      <c r="D458" s="25">
        <v>0</v>
      </c>
      <c r="E458" s="26">
        <f t="shared" si="6"/>
        <v>0</v>
      </c>
      <c r="F458" s="25">
        <v>0</v>
      </c>
      <c r="G458" s="2"/>
    </row>
    <row r="459" spans="1:7" ht="33.75" customHeight="1" outlineLevel="1" collapsed="1" x14ac:dyDescent="0.25">
      <c r="A459" s="23" t="s">
        <v>256</v>
      </c>
      <c r="B459" s="63" t="s">
        <v>530</v>
      </c>
      <c r="C459" s="24" t="s">
        <v>0</v>
      </c>
      <c r="D459" s="25">
        <f>D460+D464</f>
        <v>520000</v>
      </c>
      <c r="E459" s="26">
        <f t="shared" si="6"/>
        <v>120000</v>
      </c>
      <c r="F459" s="25">
        <f>F460+F464</f>
        <v>640000</v>
      </c>
      <c r="G459" s="2"/>
    </row>
    <row r="460" spans="1:7" outlineLevel="3" x14ac:dyDescent="0.25">
      <c r="A460" s="23" t="s">
        <v>717</v>
      </c>
      <c r="B460" s="63" t="s">
        <v>531</v>
      </c>
      <c r="C460" s="24" t="s">
        <v>0</v>
      </c>
      <c r="D460" s="25">
        <f>D461</f>
        <v>0</v>
      </c>
      <c r="E460" s="26">
        <f t="shared" si="6"/>
        <v>120000</v>
      </c>
      <c r="F460" s="25">
        <f>F461</f>
        <v>120000</v>
      </c>
      <c r="G460" s="2"/>
    </row>
    <row r="461" spans="1:7" outlineLevel="4" x14ac:dyDescent="0.25">
      <c r="A461" s="23" t="s">
        <v>718</v>
      </c>
      <c r="B461" s="63" t="s">
        <v>532</v>
      </c>
      <c r="C461" s="24" t="s">
        <v>0</v>
      </c>
      <c r="D461" s="25">
        <f>D462</f>
        <v>0</v>
      </c>
      <c r="E461" s="26">
        <f t="shared" si="6"/>
        <v>120000</v>
      </c>
      <c r="F461" s="25">
        <f>F462</f>
        <v>120000</v>
      </c>
      <c r="G461" s="2"/>
    </row>
    <row r="462" spans="1:7" ht="19.5" customHeight="1" outlineLevel="5" x14ac:dyDescent="0.25">
      <c r="A462" s="23" t="s">
        <v>35</v>
      </c>
      <c r="B462" s="63" t="s">
        <v>532</v>
      </c>
      <c r="C462" s="24" t="s">
        <v>1</v>
      </c>
      <c r="D462" s="25">
        <f>D463</f>
        <v>0</v>
      </c>
      <c r="E462" s="26">
        <f t="shared" si="6"/>
        <v>120000</v>
      </c>
      <c r="F462" s="25">
        <f>F463</f>
        <v>120000</v>
      </c>
      <c r="G462" s="2"/>
    </row>
    <row r="463" spans="1:7" ht="30" outlineLevel="6" x14ac:dyDescent="0.25">
      <c r="A463" s="23" t="s">
        <v>37</v>
      </c>
      <c r="B463" s="63" t="s">
        <v>532</v>
      </c>
      <c r="C463" s="24" t="s">
        <v>2</v>
      </c>
      <c r="D463" s="25">
        <v>0</v>
      </c>
      <c r="E463" s="26">
        <f t="shared" si="6"/>
        <v>120000</v>
      </c>
      <c r="F463" s="25">
        <v>120000</v>
      </c>
      <c r="G463" s="2"/>
    </row>
    <row r="464" spans="1:7" ht="30" outlineLevel="3" x14ac:dyDescent="0.25">
      <c r="A464" s="23" t="s">
        <v>257</v>
      </c>
      <c r="B464" s="63" t="s">
        <v>533</v>
      </c>
      <c r="C464" s="24" t="s">
        <v>0</v>
      </c>
      <c r="D464" s="25">
        <f>D465</f>
        <v>520000</v>
      </c>
      <c r="E464" s="26">
        <f t="shared" si="6"/>
        <v>0</v>
      </c>
      <c r="F464" s="25">
        <f>F465</f>
        <v>520000</v>
      </c>
      <c r="G464" s="2"/>
    </row>
    <row r="465" spans="1:7" outlineLevel="4" x14ac:dyDescent="0.25">
      <c r="A465" s="23" t="s">
        <v>258</v>
      </c>
      <c r="B465" s="63" t="s">
        <v>534</v>
      </c>
      <c r="C465" s="24" t="s">
        <v>0</v>
      </c>
      <c r="D465" s="25">
        <f>D466</f>
        <v>520000</v>
      </c>
      <c r="E465" s="26">
        <f t="shared" si="6"/>
        <v>0</v>
      </c>
      <c r="F465" s="25">
        <f>F466</f>
        <v>520000</v>
      </c>
      <c r="G465" s="2"/>
    </row>
    <row r="466" spans="1:7" ht="18.75" customHeight="1" outlineLevel="5" x14ac:dyDescent="0.25">
      <c r="A466" s="23" t="s">
        <v>36</v>
      </c>
      <c r="B466" s="63" t="s">
        <v>534</v>
      </c>
      <c r="C466" s="24" t="s">
        <v>1</v>
      </c>
      <c r="D466" s="25">
        <f>D467</f>
        <v>520000</v>
      </c>
      <c r="E466" s="26">
        <f t="shared" si="6"/>
        <v>0</v>
      </c>
      <c r="F466" s="25">
        <f>F467</f>
        <v>520000</v>
      </c>
      <c r="G466" s="2"/>
    </row>
    <row r="467" spans="1:7" ht="30" outlineLevel="6" x14ac:dyDescent="0.25">
      <c r="A467" s="23" t="s">
        <v>37</v>
      </c>
      <c r="B467" s="63" t="s">
        <v>534</v>
      </c>
      <c r="C467" s="24" t="s">
        <v>2</v>
      </c>
      <c r="D467" s="25">
        <v>520000</v>
      </c>
      <c r="E467" s="26">
        <f t="shared" si="6"/>
        <v>0</v>
      </c>
      <c r="F467" s="25">
        <v>520000</v>
      </c>
      <c r="G467" s="2"/>
    </row>
    <row r="468" spans="1:7" ht="18.75" customHeight="1" x14ac:dyDescent="0.25">
      <c r="A468" s="29" t="s">
        <v>259</v>
      </c>
      <c r="B468" s="30" t="s">
        <v>535</v>
      </c>
      <c r="C468" s="31" t="s">
        <v>0</v>
      </c>
      <c r="D468" s="32">
        <f>D469</f>
        <v>13500000</v>
      </c>
      <c r="E468" s="26">
        <f t="shared" ref="E468:E530" si="7">F468-D468</f>
        <v>0</v>
      </c>
      <c r="F468" s="32">
        <f>F469</f>
        <v>13500000</v>
      </c>
      <c r="G468" s="2"/>
    </row>
    <row r="469" spans="1:7" ht="31.5" customHeight="1" outlineLevel="1" x14ac:dyDescent="0.25">
      <c r="A469" s="23" t="s">
        <v>260</v>
      </c>
      <c r="B469" s="63" t="s">
        <v>536</v>
      </c>
      <c r="C469" s="24" t="s">
        <v>0</v>
      </c>
      <c r="D469" s="25">
        <f>D470</f>
        <v>13500000</v>
      </c>
      <c r="E469" s="26">
        <f t="shared" si="7"/>
        <v>0</v>
      </c>
      <c r="F469" s="25">
        <f>F470</f>
        <v>13500000</v>
      </c>
      <c r="G469" s="2"/>
    </row>
    <row r="470" spans="1:7" ht="32.25" customHeight="1" outlineLevel="3" x14ac:dyDescent="0.25">
      <c r="A470" s="23" t="s">
        <v>261</v>
      </c>
      <c r="B470" s="63" t="s">
        <v>537</v>
      </c>
      <c r="C470" s="24" t="s">
        <v>0</v>
      </c>
      <c r="D470" s="25">
        <f>D471+D474</f>
        <v>13500000</v>
      </c>
      <c r="E470" s="26">
        <f t="shared" si="7"/>
        <v>0</v>
      </c>
      <c r="F470" s="25">
        <f>F471+F474</f>
        <v>13500000</v>
      </c>
      <c r="G470" s="2"/>
    </row>
    <row r="471" spans="1:7" ht="33" customHeight="1" outlineLevel="4" x14ac:dyDescent="0.25">
      <c r="A471" s="23" t="s">
        <v>262</v>
      </c>
      <c r="B471" s="63" t="s">
        <v>538</v>
      </c>
      <c r="C471" s="24" t="s">
        <v>0</v>
      </c>
      <c r="D471" s="25">
        <f>D472</f>
        <v>500000</v>
      </c>
      <c r="E471" s="26">
        <f t="shared" si="7"/>
        <v>0</v>
      </c>
      <c r="F471" s="25">
        <f>F472</f>
        <v>500000</v>
      </c>
      <c r="G471" s="2"/>
    </row>
    <row r="472" spans="1:7" ht="21" customHeight="1" outlineLevel="5" x14ac:dyDescent="0.25">
      <c r="A472" s="23" t="s">
        <v>36</v>
      </c>
      <c r="B472" s="63" t="s">
        <v>538</v>
      </c>
      <c r="C472" s="24" t="s">
        <v>1</v>
      </c>
      <c r="D472" s="25">
        <f>D473</f>
        <v>500000</v>
      </c>
      <c r="E472" s="26">
        <f t="shared" si="7"/>
        <v>0</v>
      </c>
      <c r="F472" s="25">
        <f>F473</f>
        <v>500000</v>
      </c>
      <c r="G472" s="2"/>
    </row>
    <row r="473" spans="1:7" ht="30" outlineLevel="6" x14ac:dyDescent="0.25">
      <c r="A473" s="23" t="s">
        <v>37</v>
      </c>
      <c r="B473" s="63" t="s">
        <v>538</v>
      </c>
      <c r="C473" s="24" t="s">
        <v>2</v>
      </c>
      <c r="D473" s="25">
        <v>500000</v>
      </c>
      <c r="E473" s="26">
        <f t="shared" si="7"/>
        <v>0</v>
      </c>
      <c r="F473" s="25">
        <v>500000</v>
      </c>
      <c r="G473" s="2"/>
    </row>
    <row r="474" spans="1:7" ht="30" outlineLevel="4" x14ac:dyDescent="0.25">
      <c r="A474" s="23" t="s">
        <v>263</v>
      </c>
      <c r="B474" s="63" t="s">
        <v>539</v>
      </c>
      <c r="C474" s="24" t="s">
        <v>0</v>
      </c>
      <c r="D474" s="25">
        <f>D475</f>
        <v>13000000</v>
      </c>
      <c r="E474" s="26">
        <f t="shared" si="7"/>
        <v>0</v>
      </c>
      <c r="F474" s="25">
        <f>F475</f>
        <v>13000000</v>
      </c>
      <c r="G474" s="2"/>
    </row>
    <row r="475" spans="1:7" ht="19.5" customHeight="1" outlineLevel="5" x14ac:dyDescent="0.25">
      <c r="A475" s="23" t="s">
        <v>36</v>
      </c>
      <c r="B475" s="63" t="s">
        <v>539</v>
      </c>
      <c r="C475" s="24" t="s">
        <v>1</v>
      </c>
      <c r="D475" s="25">
        <f>D476</f>
        <v>13000000</v>
      </c>
      <c r="E475" s="26">
        <f t="shared" si="7"/>
        <v>0</v>
      </c>
      <c r="F475" s="25">
        <f>F476</f>
        <v>13000000</v>
      </c>
      <c r="G475" s="2"/>
    </row>
    <row r="476" spans="1:7" ht="30" outlineLevel="6" x14ac:dyDescent="0.25">
      <c r="A476" s="23" t="s">
        <v>66</v>
      </c>
      <c r="B476" s="63" t="s">
        <v>539</v>
      </c>
      <c r="C476" s="24" t="s">
        <v>2</v>
      </c>
      <c r="D476" s="25">
        <v>13000000</v>
      </c>
      <c r="E476" s="26">
        <f t="shared" si="7"/>
        <v>0</v>
      </c>
      <c r="F476" s="25">
        <v>13000000</v>
      </c>
      <c r="G476" s="2"/>
    </row>
    <row r="477" spans="1:7" ht="19.5" customHeight="1" x14ac:dyDescent="0.25">
      <c r="A477" s="29" t="s">
        <v>264</v>
      </c>
      <c r="B477" s="30" t="s">
        <v>540</v>
      </c>
      <c r="C477" s="31" t="s">
        <v>0</v>
      </c>
      <c r="D477" s="32">
        <f>D478+D493+D533+D616</f>
        <v>829519983.78999996</v>
      </c>
      <c r="E477" s="26">
        <f t="shared" si="7"/>
        <v>13765287.570000052</v>
      </c>
      <c r="F477" s="32">
        <f>F478+F493+F533+F616</f>
        <v>843285271.36000001</v>
      </c>
      <c r="G477" s="2"/>
    </row>
    <row r="478" spans="1:7" ht="18.75" customHeight="1" outlineLevel="3" x14ac:dyDescent="0.25">
      <c r="A478" s="23" t="s">
        <v>265</v>
      </c>
      <c r="B478" s="63" t="s">
        <v>541</v>
      </c>
      <c r="C478" s="24" t="s">
        <v>0</v>
      </c>
      <c r="D478" s="25">
        <f>D479+D488</f>
        <v>19389128</v>
      </c>
      <c r="E478" s="26">
        <f t="shared" si="7"/>
        <v>-10000</v>
      </c>
      <c r="F478" s="25">
        <f>F479+F488</f>
        <v>19379128</v>
      </c>
      <c r="G478" s="2"/>
    </row>
    <row r="479" spans="1:7" outlineLevel="4" x14ac:dyDescent="0.25">
      <c r="A479" s="23" t="s">
        <v>266</v>
      </c>
      <c r="B479" s="63" t="s">
        <v>542</v>
      </c>
      <c r="C479" s="24" t="s">
        <v>0</v>
      </c>
      <c r="D479" s="25">
        <f>D480+D482+D486+D484</f>
        <v>16908273</v>
      </c>
      <c r="E479" s="26">
        <f t="shared" si="7"/>
        <v>-10000</v>
      </c>
      <c r="F479" s="25">
        <f>F480+F482+F486+F484</f>
        <v>16898273</v>
      </c>
      <c r="G479" s="2"/>
    </row>
    <row r="480" spans="1:7" ht="48.75" customHeight="1" outlineLevel="5" x14ac:dyDescent="0.25">
      <c r="A480" s="23" t="s">
        <v>82</v>
      </c>
      <c r="B480" s="63" t="s">
        <v>542</v>
      </c>
      <c r="C480" s="24" t="s">
        <v>12</v>
      </c>
      <c r="D480" s="25">
        <f>D481</f>
        <v>14060773</v>
      </c>
      <c r="E480" s="26">
        <f t="shared" si="7"/>
        <v>2657</v>
      </c>
      <c r="F480" s="25">
        <f>F481</f>
        <v>14063430</v>
      </c>
      <c r="G480" s="2"/>
    </row>
    <row r="481" spans="1:7" outlineLevel="6" x14ac:dyDescent="0.25">
      <c r="A481" s="23" t="s">
        <v>128</v>
      </c>
      <c r="B481" s="63" t="s">
        <v>542</v>
      </c>
      <c r="C481" s="24" t="s">
        <v>14</v>
      </c>
      <c r="D481" s="25">
        <v>14060773</v>
      </c>
      <c r="E481" s="26">
        <f t="shared" si="7"/>
        <v>2657</v>
      </c>
      <c r="F481" s="25">
        <v>14063430</v>
      </c>
      <c r="G481" s="2"/>
    </row>
    <row r="482" spans="1:7" ht="19.5" customHeight="1" outlineLevel="5" x14ac:dyDescent="0.25">
      <c r="A482" s="23" t="s">
        <v>36</v>
      </c>
      <c r="B482" s="63" t="s">
        <v>542</v>
      </c>
      <c r="C482" s="24" t="s">
        <v>1</v>
      </c>
      <c r="D482" s="25">
        <f>D483</f>
        <v>2833500</v>
      </c>
      <c r="E482" s="26">
        <f t="shared" si="7"/>
        <v>-2657</v>
      </c>
      <c r="F482" s="25">
        <f>F483</f>
        <v>2830843</v>
      </c>
      <c r="G482" s="2"/>
    </row>
    <row r="483" spans="1:7" ht="30" outlineLevel="6" x14ac:dyDescent="0.25">
      <c r="A483" s="23" t="s">
        <v>37</v>
      </c>
      <c r="B483" s="63" t="s">
        <v>542</v>
      </c>
      <c r="C483" s="24" t="s">
        <v>2</v>
      </c>
      <c r="D483" s="25">
        <v>2833500</v>
      </c>
      <c r="E483" s="26">
        <f t="shared" si="7"/>
        <v>-2657</v>
      </c>
      <c r="F483" s="25">
        <v>2830843</v>
      </c>
      <c r="G483" s="2"/>
    </row>
    <row r="484" spans="1:7" hidden="1" outlineLevel="5" x14ac:dyDescent="0.25">
      <c r="A484" s="23" t="s">
        <v>50</v>
      </c>
      <c r="B484" s="63" t="s">
        <v>542</v>
      </c>
      <c r="C484" s="24">
        <v>300</v>
      </c>
      <c r="D484" s="25">
        <f>D485</f>
        <v>0</v>
      </c>
      <c r="E484" s="26">
        <f t="shared" si="7"/>
        <v>0</v>
      </c>
      <c r="F484" s="25">
        <f>F485</f>
        <v>0</v>
      </c>
      <c r="G484" s="2"/>
    </row>
    <row r="485" spans="1:7" hidden="1" outlineLevel="6" x14ac:dyDescent="0.25">
      <c r="A485" s="23" t="s">
        <v>51</v>
      </c>
      <c r="B485" s="63" t="s">
        <v>542</v>
      </c>
      <c r="C485" s="24">
        <v>320</v>
      </c>
      <c r="D485" s="25">
        <v>0</v>
      </c>
      <c r="E485" s="26">
        <f t="shared" si="7"/>
        <v>0</v>
      </c>
      <c r="F485" s="25">
        <v>0</v>
      </c>
      <c r="G485" s="2"/>
    </row>
    <row r="486" spans="1:7" outlineLevel="5" collapsed="1" x14ac:dyDescent="0.25">
      <c r="A486" s="23" t="s">
        <v>58</v>
      </c>
      <c r="B486" s="63" t="s">
        <v>542</v>
      </c>
      <c r="C486" s="24" t="s">
        <v>9</v>
      </c>
      <c r="D486" s="25">
        <f>D487</f>
        <v>14000</v>
      </c>
      <c r="E486" s="26">
        <f t="shared" si="7"/>
        <v>-10000</v>
      </c>
      <c r="F486" s="25">
        <f>F487</f>
        <v>4000</v>
      </c>
      <c r="G486" s="2"/>
    </row>
    <row r="487" spans="1:7" outlineLevel="6" x14ac:dyDescent="0.25">
      <c r="A487" s="23" t="s">
        <v>59</v>
      </c>
      <c r="B487" s="63" t="s">
        <v>542</v>
      </c>
      <c r="C487" s="24" t="s">
        <v>10</v>
      </c>
      <c r="D487" s="25">
        <v>14000</v>
      </c>
      <c r="E487" s="26">
        <f t="shared" si="7"/>
        <v>-10000</v>
      </c>
      <c r="F487" s="25">
        <v>4000</v>
      </c>
      <c r="G487" s="2"/>
    </row>
    <row r="488" spans="1:7" outlineLevel="4" x14ac:dyDescent="0.25">
      <c r="A488" s="23" t="s">
        <v>267</v>
      </c>
      <c r="B488" s="63" t="s">
        <v>543</v>
      </c>
      <c r="C488" s="24" t="s">
        <v>0</v>
      </c>
      <c r="D488" s="25">
        <f>D489+D491</f>
        <v>2480855</v>
      </c>
      <c r="E488" s="26">
        <f t="shared" si="7"/>
        <v>0</v>
      </c>
      <c r="F488" s="25">
        <f>F489+F491</f>
        <v>2480855</v>
      </c>
      <c r="G488" s="2"/>
    </row>
    <row r="489" spans="1:7" ht="48.75" customHeight="1" outlineLevel="5" x14ac:dyDescent="0.25">
      <c r="A489" s="23" t="s">
        <v>82</v>
      </c>
      <c r="B489" s="63" t="s">
        <v>543</v>
      </c>
      <c r="C489" s="24" t="s">
        <v>12</v>
      </c>
      <c r="D489" s="25">
        <f>D490</f>
        <v>2436355</v>
      </c>
      <c r="E489" s="26">
        <f t="shared" si="7"/>
        <v>0</v>
      </c>
      <c r="F489" s="25">
        <f>F490</f>
        <v>2436355</v>
      </c>
      <c r="G489" s="2"/>
    </row>
    <row r="490" spans="1:7" ht="18" customHeight="1" outlineLevel="6" x14ac:dyDescent="0.25">
      <c r="A490" s="23" t="s">
        <v>128</v>
      </c>
      <c r="B490" s="63" t="s">
        <v>543</v>
      </c>
      <c r="C490" s="24" t="s">
        <v>14</v>
      </c>
      <c r="D490" s="25">
        <v>2436355</v>
      </c>
      <c r="E490" s="26">
        <f t="shared" si="7"/>
        <v>0</v>
      </c>
      <c r="F490" s="25">
        <v>2436355</v>
      </c>
      <c r="G490" s="2"/>
    </row>
    <row r="491" spans="1:7" ht="20.25" customHeight="1" outlineLevel="5" x14ac:dyDescent="0.25">
      <c r="A491" s="23" t="s">
        <v>36</v>
      </c>
      <c r="B491" s="63" t="s">
        <v>543</v>
      </c>
      <c r="C491" s="24" t="s">
        <v>1</v>
      </c>
      <c r="D491" s="25">
        <f>D492</f>
        <v>44500</v>
      </c>
      <c r="E491" s="26">
        <f t="shared" si="7"/>
        <v>0</v>
      </c>
      <c r="F491" s="25">
        <f>F492</f>
        <v>44500</v>
      </c>
      <c r="G491" s="2"/>
    </row>
    <row r="492" spans="1:7" ht="30" outlineLevel="6" x14ac:dyDescent="0.25">
      <c r="A492" s="23" t="s">
        <v>37</v>
      </c>
      <c r="B492" s="63" t="s">
        <v>543</v>
      </c>
      <c r="C492" s="24" t="s">
        <v>2</v>
      </c>
      <c r="D492" s="25">
        <v>44500</v>
      </c>
      <c r="E492" s="26">
        <f t="shared" si="7"/>
        <v>0</v>
      </c>
      <c r="F492" s="25">
        <v>44500</v>
      </c>
      <c r="G492" s="2"/>
    </row>
    <row r="493" spans="1:7" outlineLevel="1" x14ac:dyDescent="0.25">
      <c r="A493" s="23" t="s">
        <v>268</v>
      </c>
      <c r="B493" s="63" t="s">
        <v>544</v>
      </c>
      <c r="C493" s="24" t="s">
        <v>0</v>
      </c>
      <c r="D493" s="25">
        <f>D494+D509+D515+D519+D525+D529</f>
        <v>235381163</v>
      </c>
      <c r="E493" s="26">
        <f t="shared" si="7"/>
        <v>-1260108.150000006</v>
      </c>
      <c r="F493" s="25">
        <f>F494+F509+F515+F519+F525+F529</f>
        <v>234121054.84999999</v>
      </c>
      <c r="G493" s="2"/>
    </row>
    <row r="494" spans="1:7" ht="32.25" customHeight="1" outlineLevel="3" x14ac:dyDescent="0.25">
      <c r="A494" s="23" t="s">
        <v>269</v>
      </c>
      <c r="B494" s="63" t="s">
        <v>545</v>
      </c>
      <c r="C494" s="24" t="s">
        <v>0</v>
      </c>
      <c r="D494" s="25">
        <f>D495+D504</f>
        <v>45166401</v>
      </c>
      <c r="E494" s="26">
        <f t="shared" si="7"/>
        <v>-179774.14999999851</v>
      </c>
      <c r="F494" s="25">
        <f>F495+F504</f>
        <v>44986626.850000001</v>
      </c>
      <c r="G494" s="2"/>
    </row>
    <row r="495" spans="1:7" ht="19.5" customHeight="1" outlineLevel="4" x14ac:dyDescent="0.25">
      <c r="A495" s="23" t="s">
        <v>270</v>
      </c>
      <c r="B495" s="63" t="s">
        <v>546</v>
      </c>
      <c r="C495" s="24" t="s">
        <v>0</v>
      </c>
      <c r="D495" s="25">
        <f>D496+D498+D500+D502</f>
        <v>35463329</v>
      </c>
      <c r="E495" s="26">
        <f t="shared" si="7"/>
        <v>155275.85000000149</v>
      </c>
      <c r="F495" s="25">
        <f>F496+F498+F500+F502</f>
        <v>35618604.850000001</v>
      </c>
      <c r="G495" s="2"/>
    </row>
    <row r="496" spans="1:7" ht="48" customHeight="1" outlineLevel="5" x14ac:dyDescent="0.25">
      <c r="A496" s="23" t="s">
        <v>82</v>
      </c>
      <c r="B496" s="63" t="s">
        <v>546</v>
      </c>
      <c r="C496" s="24" t="s">
        <v>12</v>
      </c>
      <c r="D496" s="25">
        <f>D497</f>
        <v>11839828</v>
      </c>
      <c r="E496" s="26">
        <f t="shared" si="7"/>
        <v>295879.91000000015</v>
      </c>
      <c r="F496" s="25">
        <f>F497</f>
        <v>12135707.91</v>
      </c>
      <c r="G496" s="2"/>
    </row>
    <row r="497" spans="1:7" outlineLevel="6" x14ac:dyDescent="0.25">
      <c r="A497" s="23" t="s">
        <v>128</v>
      </c>
      <c r="B497" s="63" t="s">
        <v>546</v>
      </c>
      <c r="C497" s="24" t="s">
        <v>14</v>
      </c>
      <c r="D497" s="25">
        <v>11839828</v>
      </c>
      <c r="E497" s="26">
        <f t="shared" si="7"/>
        <v>295879.91000000015</v>
      </c>
      <c r="F497" s="25">
        <v>12135707.91</v>
      </c>
      <c r="G497" s="2"/>
    </row>
    <row r="498" spans="1:7" ht="18" customHeight="1" outlineLevel="5" x14ac:dyDescent="0.25">
      <c r="A498" s="23" t="s">
        <v>36</v>
      </c>
      <c r="B498" s="63" t="s">
        <v>546</v>
      </c>
      <c r="C498" s="24" t="s">
        <v>1</v>
      </c>
      <c r="D498" s="25">
        <f>D499</f>
        <v>23139501</v>
      </c>
      <c r="E498" s="26">
        <f t="shared" si="7"/>
        <v>194740.19000000134</v>
      </c>
      <c r="F498" s="25">
        <f>F499</f>
        <v>23334241.190000001</v>
      </c>
      <c r="G498" s="2"/>
    </row>
    <row r="499" spans="1:7" ht="30" outlineLevel="6" x14ac:dyDescent="0.25">
      <c r="A499" s="23" t="s">
        <v>37</v>
      </c>
      <c r="B499" s="63" t="s">
        <v>546</v>
      </c>
      <c r="C499" s="24" t="s">
        <v>2</v>
      </c>
      <c r="D499" s="25">
        <v>23139501</v>
      </c>
      <c r="E499" s="26">
        <f t="shared" si="7"/>
        <v>194740.19000000134</v>
      </c>
      <c r="F499" s="25">
        <v>23334241.190000001</v>
      </c>
      <c r="G499" s="2"/>
    </row>
    <row r="500" spans="1:7" outlineLevel="5" x14ac:dyDescent="0.25">
      <c r="A500" s="23" t="s">
        <v>50</v>
      </c>
      <c r="B500" s="63" t="s">
        <v>546</v>
      </c>
      <c r="C500" s="24" t="s">
        <v>5</v>
      </c>
      <c r="D500" s="25">
        <f>D501</f>
        <v>400000</v>
      </c>
      <c r="E500" s="26">
        <f t="shared" si="7"/>
        <v>-278469.91000000003</v>
      </c>
      <c r="F500" s="25">
        <f>F501</f>
        <v>121530.09</v>
      </c>
      <c r="G500" s="2"/>
    </row>
    <row r="501" spans="1:7" outlineLevel="6" x14ac:dyDescent="0.25">
      <c r="A501" s="23" t="s">
        <v>51</v>
      </c>
      <c r="B501" s="63" t="s">
        <v>546</v>
      </c>
      <c r="C501" s="24" t="s">
        <v>6</v>
      </c>
      <c r="D501" s="25">
        <v>400000</v>
      </c>
      <c r="E501" s="26">
        <f t="shared" si="7"/>
        <v>-278469.91000000003</v>
      </c>
      <c r="F501" s="25">
        <v>121530.09</v>
      </c>
      <c r="G501" s="2"/>
    </row>
    <row r="502" spans="1:7" outlineLevel="5" x14ac:dyDescent="0.25">
      <c r="A502" s="23" t="s">
        <v>58</v>
      </c>
      <c r="B502" s="63" t="s">
        <v>546</v>
      </c>
      <c r="C502" s="24" t="s">
        <v>9</v>
      </c>
      <c r="D502" s="25">
        <f>D503</f>
        <v>84000</v>
      </c>
      <c r="E502" s="26">
        <f t="shared" si="7"/>
        <v>-56874.34</v>
      </c>
      <c r="F502" s="25">
        <f>F503</f>
        <v>27125.66</v>
      </c>
      <c r="G502" s="2"/>
    </row>
    <row r="503" spans="1:7" outlineLevel="6" x14ac:dyDescent="0.25">
      <c r="A503" s="23" t="s">
        <v>59</v>
      </c>
      <c r="B503" s="63" t="s">
        <v>546</v>
      </c>
      <c r="C503" s="24" t="s">
        <v>10</v>
      </c>
      <c r="D503" s="25">
        <v>84000</v>
      </c>
      <c r="E503" s="26">
        <f t="shared" si="7"/>
        <v>-56874.34</v>
      </c>
      <c r="F503" s="25">
        <v>27125.66</v>
      </c>
      <c r="G503" s="2"/>
    </row>
    <row r="504" spans="1:7" ht="21" customHeight="1" outlineLevel="4" x14ac:dyDescent="0.25">
      <c r="A504" s="23" t="s">
        <v>271</v>
      </c>
      <c r="B504" s="63" t="s">
        <v>547</v>
      </c>
      <c r="C504" s="24" t="s">
        <v>0</v>
      </c>
      <c r="D504" s="25">
        <f>D505+D507</f>
        <v>9703072</v>
      </c>
      <c r="E504" s="26">
        <f t="shared" si="7"/>
        <v>-335050</v>
      </c>
      <c r="F504" s="25">
        <f>F505+F507</f>
        <v>9368022</v>
      </c>
      <c r="G504" s="2"/>
    </row>
    <row r="505" spans="1:7" ht="45.75" customHeight="1" outlineLevel="5" x14ac:dyDescent="0.25">
      <c r="A505" s="23" t="s">
        <v>82</v>
      </c>
      <c r="B505" s="63" t="s">
        <v>547</v>
      </c>
      <c r="C505" s="24" t="s">
        <v>12</v>
      </c>
      <c r="D505" s="25">
        <f>D506</f>
        <v>492194</v>
      </c>
      <c r="E505" s="26">
        <f t="shared" si="7"/>
        <v>10556</v>
      </c>
      <c r="F505" s="25">
        <f>F506</f>
        <v>502750</v>
      </c>
      <c r="G505" s="2"/>
    </row>
    <row r="506" spans="1:7" outlineLevel="6" x14ac:dyDescent="0.25">
      <c r="A506" s="23" t="s">
        <v>128</v>
      </c>
      <c r="B506" s="63" t="s">
        <v>547</v>
      </c>
      <c r="C506" s="24" t="s">
        <v>14</v>
      </c>
      <c r="D506" s="25">
        <v>492194</v>
      </c>
      <c r="E506" s="26">
        <f t="shared" si="7"/>
        <v>10556</v>
      </c>
      <c r="F506" s="25">
        <v>502750</v>
      </c>
      <c r="G506" s="2"/>
    </row>
    <row r="507" spans="1:7" ht="19.5" customHeight="1" outlineLevel="5" x14ac:dyDescent="0.25">
      <c r="A507" s="23" t="s">
        <v>36</v>
      </c>
      <c r="B507" s="63" t="s">
        <v>547</v>
      </c>
      <c r="C507" s="24" t="s">
        <v>1</v>
      </c>
      <c r="D507" s="25">
        <f>D508</f>
        <v>9210878</v>
      </c>
      <c r="E507" s="26">
        <f t="shared" si="7"/>
        <v>-345606</v>
      </c>
      <c r="F507" s="25">
        <f>F508</f>
        <v>8865272</v>
      </c>
      <c r="G507" s="2"/>
    </row>
    <row r="508" spans="1:7" ht="30" outlineLevel="6" x14ac:dyDescent="0.25">
      <c r="A508" s="23" t="s">
        <v>37</v>
      </c>
      <c r="B508" s="63" t="s">
        <v>547</v>
      </c>
      <c r="C508" s="24" t="s">
        <v>2</v>
      </c>
      <c r="D508" s="25">
        <v>9210878</v>
      </c>
      <c r="E508" s="26">
        <f t="shared" si="7"/>
        <v>-345606</v>
      </c>
      <c r="F508" s="25">
        <v>8865272</v>
      </c>
      <c r="G508" s="2"/>
    </row>
    <row r="509" spans="1:7" ht="75.75" customHeight="1" outlineLevel="3" x14ac:dyDescent="0.25">
      <c r="A509" s="23" t="s">
        <v>779</v>
      </c>
      <c r="B509" s="63" t="s">
        <v>548</v>
      </c>
      <c r="C509" s="24" t="s">
        <v>0</v>
      </c>
      <c r="D509" s="25">
        <f>D510</f>
        <v>136420846</v>
      </c>
      <c r="E509" s="26">
        <f t="shared" si="7"/>
        <v>0</v>
      </c>
      <c r="F509" s="25">
        <f>F510</f>
        <v>136420846</v>
      </c>
      <c r="G509" s="2"/>
    </row>
    <row r="510" spans="1:7" ht="77.25" customHeight="1" outlineLevel="4" x14ac:dyDescent="0.25">
      <c r="A510" s="23" t="s">
        <v>730</v>
      </c>
      <c r="B510" s="63" t="s">
        <v>731</v>
      </c>
      <c r="C510" s="24" t="s">
        <v>0</v>
      </c>
      <c r="D510" s="25">
        <f>D511+D513</f>
        <v>136420846</v>
      </c>
      <c r="E510" s="26">
        <f t="shared" si="7"/>
        <v>0</v>
      </c>
      <c r="F510" s="25">
        <f>F511+F513</f>
        <v>136420846</v>
      </c>
      <c r="G510" s="2"/>
    </row>
    <row r="511" spans="1:7" ht="45.75" customHeight="1" outlineLevel="5" x14ac:dyDescent="0.25">
      <c r="A511" s="23" t="s">
        <v>80</v>
      </c>
      <c r="B511" s="63" t="s">
        <v>731</v>
      </c>
      <c r="C511" s="24" t="s">
        <v>12</v>
      </c>
      <c r="D511" s="25">
        <f>D512</f>
        <v>135056638</v>
      </c>
      <c r="E511" s="26">
        <f t="shared" si="7"/>
        <v>0</v>
      </c>
      <c r="F511" s="25">
        <f>F512</f>
        <v>135056638</v>
      </c>
      <c r="G511" s="2"/>
    </row>
    <row r="512" spans="1:7" ht="18" customHeight="1" outlineLevel="6" x14ac:dyDescent="0.25">
      <c r="A512" s="23" t="s">
        <v>128</v>
      </c>
      <c r="B512" s="63" t="s">
        <v>731</v>
      </c>
      <c r="C512" s="24" t="s">
        <v>14</v>
      </c>
      <c r="D512" s="25">
        <v>135056638</v>
      </c>
      <c r="E512" s="26">
        <f t="shared" si="7"/>
        <v>0</v>
      </c>
      <c r="F512" s="25">
        <v>135056638</v>
      </c>
      <c r="G512" s="2"/>
    </row>
    <row r="513" spans="1:7" ht="21" customHeight="1" outlineLevel="5" x14ac:dyDescent="0.25">
      <c r="A513" s="23" t="s">
        <v>35</v>
      </c>
      <c r="B513" s="63" t="s">
        <v>731</v>
      </c>
      <c r="C513" s="24" t="s">
        <v>1</v>
      </c>
      <c r="D513" s="25">
        <f>D514</f>
        <v>1364208</v>
      </c>
      <c r="E513" s="26">
        <f t="shared" si="7"/>
        <v>0</v>
      </c>
      <c r="F513" s="25">
        <f>F514</f>
        <v>1364208</v>
      </c>
      <c r="G513" s="2"/>
    </row>
    <row r="514" spans="1:7" ht="30" outlineLevel="6" x14ac:dyDescent="0.25">
      <c r="A514" s="23" t="s">
        <v>37</v>
      </c>
      <c r="B514" s="63" t="s">
        <v>731</v>
      </c>
      <c r="C514" s="24" t="s">
        <v>2</v>
      </c>
      <c r="D514" s="25">
        <v>1364208</v>
      </c>
      <c r="E514" s="26">
        <f t="shared" si="7"/>
        <v>0</v>
      </c>
      <c r="F514" s="25">
        <v>1364208</v>
      </c>
      <c r="G514" s="2"/>
    </row>
    <row r="515" spans="1:7" ht="31.5" customHeight="1" outlineLevel="3" x14ac:dyDescent="0.25">
      <c r="A515" s="23" t="s">
        <v>272</v>
      </c>
      <c r="B515" s="63" t="s">
        <v>549</v>
      </c>
      <c r="C515" s="24" t="s">
        <v>0</v>
      </c>
      <c r="D515" s="25">
        <f>D516</f>
        <v>112449</v>
      </c>
      <c r="E515" s="26">
        <f t="shared" si="7"/>
        <v>0</v>
      </c>
      <c r="F515" s="25">
        <f>F516</f>
        <v>112449</v>
      </c>
      <c r="G515" s="2"/>
    </row>
    <row r="516" spans="1:7" ht="48" customHeight="1" outlineLevel="4" x14ac:dyDescent="0.25">
      <c r="A516" s="23" t="s">
        <v>273</v>
      </c>
      <c r="B516" s="63" t="s">
        <v>550</v>
      </c>
      <c r="C516" s="24" t="s">
        <v>0</v>
      </c>
      <c r="D516" s="25">
        <f>D517</f>
        <v>112449</v>
      </c>
      <c r="E516" s="26">
        <f t="shared" si="7"/>
        <v>0</v>
      </c>
      <c r="F516" s="25">
        <f>F517</f>
        <v>112449</v>
      </c>
      <c r="G516" s="2"/>
    </row>
    <row r="517" spans="1:7" outlineLevel="5" x14ac:dyDescent="0.25">
      <c r="A517" s="23" t="s">
        <v>67</v>
      </c>
      <c r="B517" s="63" t="s">
        <v>550</v>
      </c>
      <c r="C517" s="24" t="s">
        <v>5</v>
      </c>
      <c r="D517" s="25">
        <f>D518</f>
        <v>112449</v>
      </c>
      <c r="E517" s="26">
        <f t="shared" si="7"/>
        <v>0</v>
      </c>
      <c r="F517" s="25">
        <f>F518</f>
        <v>112449</v>
      </c>
      <c r="G517" s="2"/>
    </row>
    <row r="518" spans="1:7" ht="19.5" customHeight="1" outlineLevel="6" x14ac:dyDescent="0.25">
      <c r="A518" s="23" t="s">
        <v>51</v>
      </c>
      <c r="B518" s="63" t="s">
        <v>550</v>
      </c>
      <c r="C518" s="24" t="s">
        <v>6</v>
      </c>
      <c r="D518" s="25">
        <v>112449</v>
      </c>
      <c r="E518" s="26">
        <f t="shared" si="7"/>
        <v>0</v>
      </c>
      <c r="F518" s="25">
        <v>112449</v>
      </c>
      <c r="G518" s="2"/>
    </row>
    <row r="519" spans="1:7" ht="33" customHeight="1" outlineLevel="3" x14ac:dyDescent="0.25">
      <c r="A519" s="23" t="s">
        <v>274</v>
      </c>
      <c r="B519" s="63" t="s">
        <v>551</v>
      </c>
      <c r="C519" s="24" t="s">
        <v>0</v>
      </c>
      <c r="D519" s="25">
        <f>D520</f>
        <v>26200550</v>
      </c>
      <c r="E519" s="26">
        <f t="shared" si="7"/>
        <v>0</v>
      </c>
      <c r="F519" s="25">
        <f>F520</f>
        <v>26200550</v>
      </c>
      <c r="G519" s="2"/>
    </row>
    <row r="520" spans="1:7" ht="33.75" customHeight="1" outlineLevel="4" x14ac:dyDescent="0.25">
      <c r="A520" s="23" t="s">
        <v>275</v>
      </c>
      <c r="B520" s="63" t="s">
        <v>732</v>
      </c>
      <c r="C520" s="24" t="s">
        <v>0</v>
      </c>
      <c r="D520" s="25">
        <f>D521+D523</f>
        <v>26200550</v>
      </c>
      <c r="E520" s="26">
        <f t="shared" si="7"/>
        <v>0</v>
      </c>
      <c r="F520" s="25">
        <f>F521+F523</f>
        <v>26200550</v>
      </c>
      <c r="G520" s="2"/>
    </row>
    <row r="521" spans="1:7" ht="47.25" customHeight="1" outlineLevel="5" x14ac:dyDescent="0.25">
      <c r="A521" s="23" t="s">
        <v>82</v>
      </c>
      <c r="B521" s="63" t="s">
        <v>732</v>
      </c>
      <c r="C521" s="24" t="s">
        <v>12</v>
      </c>
      <c r="D521" s="25">
        <f>D522</f>
        <v>26200550</v>
      </c>
      <c r="E521" s="26">
        <f t="shared" si="7"/>
        <v>0</v>
      </c>
      <c r="F521" s="25">
        <f>F522</f>
        <v>26200550</v>
      </c>
      <c r="G521" s="2"/>
    </row>
    <row r="522" spans="1:7" outlineLevel="6" x14ac:dyDescent="0.25">
      <c r="A522" s="23" t="s">
        <v>128</v>
      </c>
      <c r="B522" s="63" t="s">
        <v>732</v>
      </c>
      <c r="C522" s="24" t="s">
        <v>14</v>
      </c>
      <c r="D522" s="25">
        <v>26200550</v>
      </c>
      <c r="E522" s="26">
        <f t="shared" si="7"/>
        <v>0</v>
      </c>
      <c r="F522" s="25">
        <v>26200550</v>
      </c>
      <c r="G522" s="2"/>
    </row>
    <row r="523" spans="1:7" ht="19.5" hidden="1" customHeight="1" outlineLevel="5" x14ac:dyDescent="0.25">
      <c r="A523" s="23" t="s">
        <v>35</v>
      </c>
      <c r="B523" s="63" t="s">
        <v>732</v>
      </c>
      <c r="C523" s="24" t="s">
        <v>1</v>
      </c>
      <c r="D523" s="25">
        <f>D524</f>
        <v>0</v>
      </c>
      <c r="E523" s="26">
        <f t="shared" si="7"/>
        <v>0</v>
      </c>
      <c r="F523" s="25">
        <f>F524</f>
        <v>0</v>
      </c>
      <c r="G523" s="2"/>
    </row>
    <row r="524" spans="1:7" ht="30" hidden="1" outlineLevel="6" x14ac:dyDescent="0.25">
      <c r="A524" s="23" t="s">
        <v>37</v>
      </c>
      <c r="B524" s="63" t="s">
        <v>732</v>
      </c>
      <c r="C524" s="24" t="s">
        <v>2</v>
      </c>
      <c r="D524" s="25"/>
      <c r="E524" s="26">
        <f t="shared" si="7"/>
        <v>0</v>
      </c>
      <c r="F524" s="25"/>
      <c r="G524" s="2"/>
    </row>
    <row r="525" spans="1:7" ht="31.5" customHeight="1" outlineLevel="3" collapsed="1" x14ac:dyDescent="0.25">
      <c r="A525" s="23" t="s">
        <v>276</v>
      </c>
      <c r="B525" s="63" t="s">
        <v>552</v>
      </c>
      <c r="C525" s="24" t="s">
        <v>0</v>
      </c>
      <c r="D525" s="25">
        <f>D526</f>
        <v>27425917</v>
      </c>
      <c r="E525" s="26">
        <f t="shared" si="7"/>
        <v>-1080334</v>
      </c>
      <c r="F525" s="25">
        <f>F526</f>
        <v>26345583</v>
      </c>
      <c r="G525" s="2"/>
    </row>
    <row r="526" spans="1:7" ht="30" outlineLevel="4" x14ac:dyDescent="0.25">
      <c r="A526" s="23" t="s">
        <v>277</v>
      </c>
      <c r="B526" s="63" t="s">
        <v>553</v>
      </c>
      <c r="C526" s="24" t="s">
        <v>0</v>
      </c>
      <c r="D526" s="25">
        <f>D527</f>
        <v>27425917</v>
      </c>
      <c r="E526" s="26">
        <f t="shared" si="7"/>
        <v>-1080334</v>
      </c>
      <c r="F526" s="25">
        <f>F527</f>
        <v>26345583</v>
      </c>
      <c r="G526" s="2"/>
    </row>
    <row r="527" spans="1:7" ht="20.25" customHeight="1" outlineLevel="5" x14ac:dyDescent="0.25">
      <c r="A527" s="23" t="s">
        <v>36</v>
      </c>
      <c r="B527" s="63" t="s">
        <v>553</v>
      </c>
      <c r="C527" s="24" t="s">
        <v>1</v>
      </c>
      <c r="D527" s="25">
        <f>D528</f>
        <v>27425917</v>
      </c>
      <c r="E527" s="26">
        <f t="shared" si="7"/>
        <v>-1080334</v>
      </c>
      <c r="F527" s="25">
        <f>F528</f>
        <v>26345583</v>
      </c>
      <c r="G527" s="2"/>
    </row>
    <row r="528" spans="1:7" ht="30" outlineLevel="6" x14ac:dyDescent="0.25">
      <c r="A528" s="23" t="s">
        <v>37</v>
      </c>
      <c r="B528" s="63" t="s">
        <v>553</v>
      </c>
      <c r="C528" s="24" t="s">
        <v>2</v>
      </c>
      <c r="D528" s="25">
        <v>27425917</v>
      </c>
      <c r="E528" s="26">
        <f t="shared" si="7"/>
        <v>-1080334</v>
      </c>
      <c r="F528" s="25">
        <v>26345583</v>
      </c>
      <c r="G528" s="2"/>
    </row>
    <row r="529" spans="1:7" ht="33.75" customHeight="1" outlineLevel="3" x14ac:dyDescent="0.25">
      <c r="A529" s="23" t="s">
        <v>278</v>
      </c>
      <c r="B529" s="63" t="s">
        <v>554</v>
      </c>
      <c r="C529" s="24" t="s">
        <v>0</v>
      </c>
      <c r="D529" s="25">
        <f>D530</f>
        <v>55000</v>
      </c>
      <c r="E529" s="26">
        <f t="shared" si="7"/>
        <v>0</v>
      </c>
      <c r="F529" s="25">
        <f>F530</f>
        <v>55000</v>
      </c>
      <c r="G529" s="2"/>
    </row>
    <row r="530" spans="1:7" ht="36" customHeight="1" outlineLevel="4" x14ac:dyDescent="0.25">
      <c r="A530" s="23" t="s">
        <v>279</v>
      </c>
      <c r="B530" s="63" t="s">
        <v>555</v>
      </c>
      <c r="C530" s="24" t="s">
        <v>0</v>
      </c>
      <c r="D530" s="25">
        <f>D531</f>
        <v>55000</v>
      </c>
      <c r="E530" s="26">
        <f t="shared" si="7"/>
        <v>0</v>
      </c>
      <c r="F530" s="25">
        <f>F531</f>
        <v>55000</v>
      </c>
      <c r="G530" s="2"/>
    </row>
    <row r="531" spans="1:7" ht="19.5" customHeight="1" outlineLevel="5" x14ac:dyDescent="0.25">
      <c r="A531" s="23" t="s">
        <v>36</v>
      </c>
      <c r="B531" s="63" t="s">
        <v>555</v>
      </c>
      <c r="C531" s="24" t="s">
        <v>1</v>
      </c>
      <c r="D531" s="25">
        <f>D532</f>
        <v>55000</v>
      </c>
      <c r="E531" s="26">
        <f t="shared" ref="E531:E593" si="8">F531-D531</f>
        <v>0</v>
      </c>
      <c r="F531" s="25">
        <f>F532</f>
        <v>55000</v>
      </c>
      <c r="G531" s="2"/>
    </row>
    <row r="532" spans="1:7" ht="30" outlineLevel="6" x14ac:dyDescent="0.25">
      <c r="A532" s="23" t="s">
        <v>37</v>
      </c>
      <c r="B532" s="63" t="s">
        <v>555</v>
      </c>
      <c r="C532" s="24" t="s">
        <v>2</v>
      </c>
      <c r="D532" s="25">
        <v>55000</v>
      </c>
      <c r="E532" s="26">
        <f t="shared" si="8"/>
        <v>0</v>
      </c>
      <c r="F532" s="25">
        <v>55000</v>
      </c>
      <c r="G532" s="2"/>
    </row>
    <row r="533" spans="1:7" ht="21.75" customHeight="1" outlineLevel="1" x14ac:dyDescent="0.25">
      <c r="A533" s="23" t="s">
        <v>280</v>
      </c>
      <c r="B533" s="63" t="s">
        <v>556</v>
      </c>
      <c r="C533" s="24" t="s">
        <v>0</v>
      </c>
      <c r="D533" s="25">
        <f>D534+D547+D553+D557+D569+D573+D577+D581+D594+D602+D606+D598</f>
        <v>522083883.78999996</v>
      </c>
      <c r="E533" s="26">
        <f t="shared" si="8"/>
        <v>15022536.570000052</v>
      </c>
      <c r="F533" s="25">
        <f>F534+F547+F553+F557+F569+F573+F577+F581+F594+F602+F606+F598</f>
        <v>537106420.36000001</v>
      </c>
      <c r="G533" s="2"/>
    </row>
    <row r="534" spans="1:7" ht="33" customHeight="1" outlineLevel="3" x14ac:dyDescent="0.25">
      <c r="A534" s="23" t="s">
        <v>281</v>
      </c>
      <c r="B534" s="63" t="s">
        <v>557</v>
      </c>
      <c r="C534" s="24" t="s">
        <v>0</v>
      </c>
      <c r="D534" s="25">
        <f>D535+D542</f>
        <v>45327014.700000003</v>
      </c>
      <c r="E534" s="26">
        <f t="shared" si="8"/>
        <v>5099503.5699999928</v>
      </c>
      <c r="F534" s="25">
        <f>F535+F542</f>
        <v>50426518.269999996</v>
      </c>
      <c r="G534" s="2"/>
    </row>
    <row r="535" spans="1:7" outlineLevel="4" x14ac:dyDescent="0.25">
      <c r="A535" s="23" t="s">
        <v>282</v>
      </c>
      <c r="B535" s="63" t="s">
        <v>558</v>
      </c>
      <c r="C535" s="24" t="s">
        <v>0</v>
      </c>
      <c r="D535" s="25">
        <f>D536+D538+D540</f>
        <v>44421294.700000003</v>
      </c>
      <c r="E535" s="26">
        <f t="shared" si="8"/>
        <v>30053.569999992847</v>
      </c>
      <c r="F535" s="25">
        <f>F536+F538+F540</f>
        <v>44451348.269999996</v>
      </c>
      <c r="G535" s="2"/>
    </row>
    <row r="536" spans="1:7" ht="45.75" customHeight="1" outlineLevel="5" x14ac:dyDescent="0.25">
      <c r="A536" s="23" t="s">
        <v>82</v>
      </c>
      <c r="B536" s="63" t="s">
        <v>558</v>
      </c>
      <c r="C536" s="24" t="s">
        <v>12</v>
      </c>
      <c r="D536" s="25">
        <f>D537</f>
        <v>1639500</v>
      </c>
      <c r="E536" s="26">
        <f t="shared" si="8"/>
        <v>18627</v>
      </c>
      <c r="F536" s="25">
        <f>F537</f>
        <v>1658127</v>
      </c>
      <c r="G536" s="2"/>
    </row>
    <row r="537" spans="1:7" ht="21.75" customHeight="1" outlineLevel="6" x14ac:dyDescent="0.25">
      <c r="A537" s="23" t="s">
        <v>128</v>
      </c>
      <c r="B537" s="63" t="s">
        <v>558</v>
      </c>
      <c r="C537" s="24" t="s">
        <v>14</v>
      </c>
      <c r="D537" s="25">
        <v>1639500</v>
      </c>
      <c r="E537" s="26">
        <f t="shared" si="8"/>
        <v>18627</v>
      </c>
      <c r="F537" s="25">
        <v>1658127</v>
      </c>
      <c r="G537" s="2"/>
    </row>
    <row r="538" spans="1:7" ht="19.5" customHeight="1" outlineLevel="5" x14ac:dyDescent="0.25">
      <c r="A538" s="23" t="s">
        <v>36</v>
      </c>
      <c r="B538" s="63" t="s">
        <v>558</v>
      </c>
      <c r="C538" s="24" t="s">
        <v>1</v>
      </c>
      <c r="D538" s="25">
        <f>D539</f>
        <v>42602794.700000003</v>
      </c>
      <c r="E538" s="26">
        <f t="shared" si="8"/>
        <v>79238.669999994338</v>
      </c>
      <c r="F538" s="25">
        <f>F539</f>
        <v>42682033.369999997</v>
      </c>
      <c r="G538" s="2"/>
    </row>
    <row r="539" spans="1:7" ht="33" customHeight="1" outlineLevel="6" x14ac:dyDescent="0.25">
      <c r="A539" s="23" t="s">
        <v>37</v>
      </c>
      <c r="B539" s="63" t="s">
        <v>558</v>
      </c>
      <c r="C539" s="24" t="s">
        <v>2</v>
      </c>
      <c r="D539" s="25">
        <v>42602794.700000003</v>
      </c>
      <c r="E539" s="26">
        <f t="shared" si="8"/>
        <v>79238.669999994338</v>
      </c>
      <c r="F539" s="25">
        <v>42682033.369999997</v>
      </c>
      <c r="G539" s="2"/>
    </row>
    <row r="540" spans="1:7" outlineLevel="5" x14ac:dyDescent="0.25">
      <c r="A540" s="23" t="s">
        <v>58</v>
      </c>
      <c r="B540" s="63" t="s">
        <v>558</v>
      </c>
      <c r="C540" s="24" t="s">
        <v>9</v>
      </c>
      <c r="D540" s="25">
        <f>D541</f>
        <v>179000</v>
      </c>
      <c r="E540" s="26">
        <f t="shared" si="8"/>
        <v>-67812.100000000006</v>
      </c>
      <c r="F540" s="25">
        <f>F541</f>
        <v>111187.9</v>
      </c>
      <c r="G540" s="2"/>
    </row>
    <row r="541" spans="1:7" outlineLevel="6" x14ac:dyDescent="0.25">
      <c r="A541" s="23" t="s">
        <v>59</v>
      </c>
      <c r="B541" s="63" t="s">
        <v>558</v>
      </c>
      <c r="C541" s="24" t="s">
        <v>10</v>
      </c>
      <c r="D541" s="25">
        <v>179000</v>
      </c>
      <c r="E541" s="26">
        <f t="shared" si="8"/>
        <v>-67812.100000000006</v>
      </c>
      <c r="F541" s="25">
        <v>111187.9</v>
      </c>
      <c r="G541" s="2"/>
    </row>
    <row r="542" spans="1:7" ht="18" customHeight="1" outlineLevel="4" x14ac:dyDescent="0.25">
      <c r="A542" s="23" t="s">
        <v>283</v>
      </c>
      <c r="B542" s="63" t="s">
        <v>559</v>
      </c>
      <c r="C542" s="24" t="s">
        <v>0</v>
      </c>
      <c r="D542" s="25">
        <f>D543+D545</f>
        <v>905720</v>
      </c>
      <c r="E542" s="26">
        <f t="shared" si="8"/>
        <v>5069450</v>
      </c>
      <c r="F542" s="25">
        <f>F543+F545</f>
        <v>5975170</v>
      </c>
      <c r="G542" s="2"/>
    </row>
    <row r="543" spans="1:7" ht="47.25" customHeight="1" outlineLevel="5" x14ac:dyDescent="0.25">
      <c r="A543" s="23" t="s">
        <v>80</v>
      </c>
      <c r="B543" s="63" t="s">
        <v>559</v>
      </c>
      <c r="C543" s="24" t="s">
        <v>12</v>
      </c>
      <c r="D543" s="25">
        <f>D544</f>
        <v>319921</v>
      </c>
      <c r="E543" s="26">
        <f t="shared" si="8"/>
        <v>-59000</v>
      </c>
      <c r="F543" s="25">
        <f>F544</f>
        <v>260921</v>
      </c>
      <c r="G543" s="2"/>
    </row>
    <row r="544" spans="1:7" outlineLevel="6" x14ac:dyDescent="0.25">
      <c r="A544" s="23" t="s">
        <v>128</v>
      </c>
      <c r="B544" s="63" t="s">
        <v>559</v>
      </c>
      <c r="C544" s="24" t="s">
        <v>14</v>
      </c>
      <c r="D544" s="25">
        <v>319921</v>
      </c>
      <c r="E544" s="26">
        <f t="shared" si="8"/>
        <v>-59000</v>
      </c>
      <c r="F544" s="25">
        <v>260921</v>
      </c>
      <c r="G544" s="2"/>
    </row>
    <row r="545" spans="1:7" ht="23.25" customHeight="1" outlineLevel="5" x14ac:dyDescent="0.25">
      <c r="A545" s="23" t="s">
        <v>36</v>
      </c>
      <c r="B545" s="63" t="s">
        <v>559</v>
      </c>
      <c r="C545" s="24" t="s">
        <v>1</v>
      </c>
      <c r="D545" s="25">
        <f>D546</f>
        <v>585799</v>
      </c>
      <c r="E545" s="26">
        <f t="shared" si="8"/>
        <v>5128450</v>
      </c>
      <c r="F545" s="25">
        <f>F546</f>
        <v>5714249</v>
      </c>
      <c r="G545" s="2"/>
    </row>
    <row r="546" spans="1:7" ht="33.75" customHeight="1" outlineLevel="6" x14ac:dyDescent="0.25">
      <c r="A546" s="23" t="s">
        <v>37</v>
      </c>
      <c r="B546" s="63" t="s">
        <v>559</v>
      </c>
      <c r="C546" s="24" t="s">
        <v>2</v>
      </c>
      <c r="D546" s="25">
        <v>585799</v>
      </c>
      <c r="E546" s="26">
        <f t="shared" si="8"/>
        <v>5128450</v>
      </c>
      <c r="F546" s="25">
        <v>5714249</v>
      </c>
      <c r="G546" s="2"/>
    </row>
    <row r="547" spans="1:7" ht="76.5" customHeight="1" outlineLevel="3" x14ac:dyDescent="0.25">
      <c r="A547" s="23" t="s">
        <v>835</v>
      </c>
      <c r="B547" s="63" t="s">
        <v>560</v>
      </c>
      <c r="C547" s="24" t="s">
        <v>0</v>
      </c>
      <c r="D547" s="25">
        <f>D548</f>
        <v>346850849</v>
      </c>
      <c r="E547" s="26">
        <f t="shared" si="8"/>
        <v>3359764</v>
      </c>
      <c r="F547" s="25">
        <f>F548</f>
        <v>350210613</v>
      </c>
      <c r="G547" s="2"/>
    </row>
    <row r="548" spans="1:7" ht="137.25" customHeight="1" outlineLevel="4" x14ac:dyDescent="0.25">
      <c r="A548" s="23" t="s">
        <v>828</v>
      </c>
      <c r="B548" s="63" t="s">
        <v>727</v>
      </c>
      <c r="C548" s="24" t="s">
        <v>0</v>
      </c>
      <c r="D548" s="25">
        <f>D550+D552</f>
        <v>346850849</v>
      </c>
      <c r="E548" s="26">
        <f t="shared" si="8"/>
        <v>3359764</v>
      </c>
      <c r="F548" s="25">
        <f>F550+F552</f>
        <v>350210613</v>
      </c>
      <c r="G548" s="2"/>
    </row>
    <row r="549" spans="1:7" ht="45.75" customHeight="1" outlineLevel="5" x14ac:dyDescent="0.25">
      <c r="A549" s="23" t="s">
        <v>80</v>
      </c>
      <c r="B549" s="63" t="s">
        <v>727</v>
      </c>
      <c r="C549" s="24" t="s">
        <v>12</v>
      </c>
      <c r="D549" s="25">
        <f>D550</f>
        <v>330119043</v>
      </c>
      <c r="E549" s="26">
        <f t="shared" si="8"/>
        <v>2936876.7599999905</v>
      </c>
      <c r="F549" s="25">
        <f>F550</f>
        <v>333055919.75999999</v>
      </c>
      <c r="G549" s="2"/>
    </row>
    <row r="550" spans="1:7" outlineLevel="6" x14ac:dyDescent="0.25">
      <c r="A550" s="23" t="s">
        <v>128</v>
      </c>
      <c r="B550" s="63" t="s">
        <v>727</v>
      </c>
      <c r="C550" s="24" t="s">
        <v>14</v>
      </c>
      <c r="D550" s="25">
        <v>330119043</v>
      </c>
      <c r="E550" s="26">
        <f t="shared" si="8"/>
        <v>2936876.7599999905</v>
      </c>
      <c r="F550" s="25">
        <v>333055919.75999999</v>
      </c>
      <c r="G550" s="2"/>
    </row>
    <row r="551" spans="1:7" ht="17.25" customHeight="1" outlineLevel="5" x14ac:dyDescent="0.25">
      <c r="A551" s="23" t="s">
        <v>35</v>
      </c>
      <c r="B551" s="63" t="s">
        <v>727</v>
      </c>
      <c r="C551" s="24" t="s">
        <v>1</v>
      </c>
      <c r="D551" s="25">
        <f>D552</f>
        <v>16731806</v>
      </c>
      <c r="E551" s="26">
        <f t="shared" si="8"/>
        <v>422887.23999999836</v>
      </c>
      <c r="F551" s="25">
        <f>F552</f>
        <v>17154693.239999998</v>
      </c>
      <c r="G551" s="2"/>
    </row>
    <row r="552" spans="1:7" ht="30" outlineLevel="6" x14ac:dyDescent="0.25">
      <c r="A552" s="23" t="s">
        <v>37</v>
      </c>
      <c r="B552" s="63" t="s">
        <v>727</v>
      </c>
      <c r="C552" s="24" t="s">
        <v>2</v>
      </c>
      <c r="D552" s="25">
        <v>16731806</v>
      </c>
      <c r="E552" s="26">
        <f t="shared" si="8"/>
        <v>422887.23999999836</v>
      </c>
      <c r="F552" s="25">
        <v>17154693.239999998</v>
      </c>
      <c r="G552" s="2"/>
    </row>
    <row r="553" spans="1:7" ht="60.75" customHeight="1" outlineLevel="3" x14ac:dyDescent="0.25">
      <c r="A553" s="23" t="s">
        <v>284</v>
      </c>
      <c r="B553" s="63" t="s">
        <v>561</v>
      </c>
      <c r="C553" s="24" t="s">
        <v>0</v>
      </c>
      <c r="D553" s="25">
        <f>D554</f>
        <v>638241</v>
      </c>
      <c r="E553" s="26">
        <f t="shared" si="8"/>
        <v>0</v>
      </c>
      <c r="F553" s="25">
        <f>F554</f>
        <v>638241</v>
      </c>
      <c r="G553" s="2"/>
    </row>
    <row r="554" spans="1:7" ht="65.25" customHeight="1" outlineLevel="4" x14ac:dyDescent="0.25">
      <c r="A554" s="23" t="s">
        <v>285</v>
      </c>
      <c r="B554" s="63" t="s">
        <v>733</v>
      </c>
      <c r="C554" s="24" t="s">
        <v>0</v>
      </c>
      <c r="D554" s="25">
        <f>D555</f>
        <v>638241</v>
      </c>
      <c r="E554" s="26">
        <f t="shared" si="8"/>
        <v>0</v>
      </c>
      <c r="F554" s="25">
        <f>F555</f>
        <v>638241</v>
      </c>
      <c r="G554" s="2"/>
    </row>
    <row r="555" spans="1:7" ht="48.75" customHeight="1" outlineLevel="5" x14ac:dyDescent="0.25">
      <c r="A555" s="23" t="s">
        <v>82</v>
      </c>
      <c r="B555" s="63" t="s">
        <v>733</v>
      </c>
      <c r="C555" s="24" t="s">
        <v>12</v>
      </c>
      <c r="D555" s="25">
        <f>D556</f>
        <v>638241</v>
      </c>
      <c r="E555" s="26">
        <f t="shared" si="8"/>
        <v>0</v>
      </c>
      <c r="F555" s="25">
        <f>F556</f>
        <v>638241</v>
      </c>
      <c r="G555" s="2"/>
    </row>
    <row r="556" spans="1:7" ht="17.25" customHeight="1" outlineLevel="6" x14ac:dyDescent="0.25">
      <c r="A556" s="23" t="s">
        <v>128</v>
      </c>
      <c r="B556" s="63" t="s">
        <v>733</v>
      </c>
      <c r="C556" s="24" t="s">
        <v>14</v>
      </c>
      <c r="D556" s="25">
        <v>638241</v>
      </c>
      <c r="E556" s="26">
        <f t="shared" si="8"/>
        <v>0</v>
      </c>
      <c r="F556" s="25">
        <v>638241</v>
      </c>
      <c r="G556" s="2"/>
    </row>
    <row r="557" spans="1:7" ht="31.5" customHeight="1" outlineLevel="3" x14ac:dyDescent="0.25">
      <c r="A557" s="23" t="s">
        <v>286</v>
      </c>
      <c r="B557" s="63" t="s">
        <v>562</v>
      </c>
      <c r="C557" s="24" t="s">
        <v>0</v>
      </c>
      <c r="D557" s="25">
        <f>D558+D563+D566</f>
        <v>37429509</v>
      </c>
      <c r="E557" s="26">
        <f t="shared" si="8"/>
        <v>-429520</v>
      </c>
      <c r="F557" s="25">
        <f>F558+F563+F566</f>
        <v>36999989</v>
      </c>
      <c r="G557" s="2"/>
    </row>
    <row r="558" spans="1:7" ht="31.5" customHeight="1" outlineLevel="4" x14ac:dyDescent="0.25">
      <c r="A558" s="23" t="s">
        <v>287</v>
      </c>
      <c r="B558" s="63" t="s">
        <v>563</v>
      </c>
      <c r="C558" s="24" t="s">
        <v>0</v>
      </c>
      <c r="D558" s="25">
        <f>D559</f>
        <v>7279520</v>
      </c>
      <c r="E558" s="26">
        <f t="shared" si="8"/>
        <v>70480</v>
      </c>
      <c r="F558" s="25">
        <f>F559+F561</f>
        <v>7350000</v>
      </c>
      <c r="G558" s="2"/>
    </row>
    <row r="559" spans="1:7" ht="18" customHeight="1" outlineLevel="5" x14ac:dyDescent="0.25">
      <c r="A559" s="23" t="s">
        <v>36</v>
      </c>
      <c r="B559" s="63" t="s">
        <v>563</v>
      </c>
      <c r="C559" s="24" t="s">
        <v>1</v>
      </c>
      <c r="D559" s="25">
        <f>D560</f>
        <v>7279520</v>
      </c>
      <c r="E559" s="26">
        <f t="shared" si="8"/>
        <v>-1000566</v>
      </c>
      <c r="F559" s="25">
        <f>F560</f>
        <v>6278954</v>
      </c>
      <c r="G559" s="2"/>
    </row>
    <row r="560" spans="1:7" ht="31.5" customHeight="1" outlineLevel="6" x14ac:dyDescent="0.25">
      <c r="A560" s="23" t="s">
        <v>37</v>
      </c>
      <c r="B560" s="63" t="s">
        <v>563</v>
      </c>
      <c r="C560" s="24" t="s">
        <v>2</v>
      </c>
      <c r="D560" s="25">
        <v>7279520</v>
      </c>
      <c r="E560" s="26">
        <f t="shared" si="8"/>
        <v>-1000566</v>
      </c>
      <c r="F560" s="25">
        <v>6278954</v>
      </c>
      <c r="G560" s="2"/>
    </row>
    <row r="561" spans="1:7" ht="15" customHeight="1" outlineLevel="6" x14ac:dyDescent="0.25">
      <c r="A561" s="23" t="s">
        <v>50</v>
      </c>
      <c r="B561" s="63" t="s">
        <v>563</v>
      </c>
      <c r="C561" s="24">
        <v>300</v>
      </c>
      <c r="D561" s="25">
        <f>D562</f>
        <v>0</v>
      </c>
      <c r="E561" s="26">
        <f t="shared" si="8"/>
        <v>1071046</v>
      </c>
      <c r="F561" s="25">
        <f>F562</f>
        <v>1071046</v>
      </c>
      <c r="G561" s="2"/>
    </row>
    <row r="562" spans="1:7" ht="20.25" customHeight="1" outlineLevel="6" x14ac:dyDescent="0.25">
      <c r="A562" s="23" t="s">
        <v>51</v>
      </c>
      <c r="B562" s="63" t="s">
        <v>563</v>
      </c>
      <c r="C562" s="24">
        <v>320</v>
      </c>
      <c r="D562" s="25"/>
      <c r="E562" s="26">
        <f t="shared" si="8"/>
        <v>1071046</v>
      </c>
      <c r="F562" s="25">
        <v>1071046</v>
      </c>
      <c r="G562" s="2"/>
    </row>
    <row r="563" spans="1:7" ht="33.75" customHeight="1" outlineLevel="4" x14ac:dyDescent="0.25">
      <c r="A563" s="23" t="s">
        <v>288</v>
      </c>
      <c r="B563" s="63" t="s">
        <v>564</v>
      </c>
      <c r="C563" s="24" t="s">
        <v>0</v>
      </c>
      <c r="D563" s="25">
        <f>D564</f>
        <v>21686478</v>
      </c>
      <c r="E563" s="26">
        <f t="shared" si="8"/>
        <v>0</v>
      </c>
      <c r="F563" s="25">
        <f>F564</f>
        <v>21686478</v>
      </c>
      <c r="G563" s="2"/>
    </row>
    <row r="564" spans="1:7" ht="18" customHeight="1" outlineLevel="5" x14ac:dyDescent="0.25">
      <c r="A564" s="23" t="s">
        <v>36</v>
      </c>
      <c r="B564" s="63" t="s">
        <v>564</v>
      </c>
      <c r="C564" s="24" t="s">
        <v>1</v>
      </c>
      <c r="D564" s="25">
        <f>D565</f>
        <v>21686478</v>
      </c>
      <c r="E564" s="26">
        <f t="shared" si="8"/>
        <v>0</v>
      </c>
      <c r="F564" s="25">
        <f>F565</f>
        <v>21686478</v>
      </c>
      <c r="G564" s="2"/>
    </row>
    <row r="565" spans="1:7" ht="33.75" customHeight="1" outlineLevel="6" x14ac:dyDescent="0.25">
      <c r="A565" s="23" t="s">
        <v>37</v>
      </c>
      <c r="B565" s="63" t="s">
        <v>564</v>
      </c>
      <c r="C565" s="24" t="s">
        <v>2</v>
      </c>
      <c r="D565" s="25">
        <v>21686478</v>
      </c>
      <c r="E565" s="26">
        <f t="shared" si="8"/>
        <v>0</v>
      </c>
      <c r="F565" s="25">
        <v>21686478</v>
      </c>
      <c r="G565" s="2"/>
    </row>
    <row r="566" spans="1:7" ht="77.25" customHeight="1" outlineLevel="6" x14ac:dyDescent="0.25">
      <c r="A566" s="54" t="s">
        <v>820</v>
      </c>
      <c r="B566" s="63" t="s">
        <v>819</v>
      </c>
      <c r="C566" s="24" t="s">
        <v>0</v>
      </c>
      <c r="D566" s="25">
        <f>D567</f>
        <v>8463511</v>
      </c>
      <c r="E566" s="26">
        <f t="shared" si="8"/>
        <v>-500000</v>
      </c>
      <c r="F566" s="25">
        <f>F567</f>
        <v>7963511</v>
      </c>
      <c r="G566" s="2"/>
    </row>
    <row r="567" spans="1:7" ht="20.25" customHeight="1" outlineLevel="6" x14ac:dyDescent="0.25">
      <c r="A567" s="23" t="s">
        <v>36</v>
      </c>
      <c r="B567" s="63" t="s">
        <v>819</v>
      </c>
      <c r="C567" s="24" t="s">
        <v>1</v>
      </c>
      <c r="D567" s="25">
        <f>D568</f>
        <v>8463511</v>
      </c>
      <c r="E567" s="26">
        <f t="shared" si="8"/>
        <v>-500000</v>
      </c>
      <c r="F567" s="25">
        <f>F568</f>
        <v>7963511</v>
      </c>
      <c r="G567" s="2"/>
    </row>
    <row r="568" spans="1:7" ht="33.75" customHeight="1" outlineLevel="6" x14ac:dyDescent="0.25">
      <c r="A568" s="23" t="s">
        <v>37</v>
      </c>
      <c r="B568" s="63" t="s">
        <v>819</v>
      </c>
      <c r="C568" s="24" t="s">
        <v>2</v>
      </c>
      <c r="D568" s="25">
        <v>8463511</v>
      </c>
      <c r="E568" s="26">
        <f t="shared" si="8"/>
        <v>-500000</v>
      </c>
      <c r="F568" s="25">
        <v>7963511</v>
      </c>
      <c r="G568" s="2"/>
    </row>
    <row r="569" spans="1:7" ht="19.5" customHeight="1" outlineLevel="3" x14ac:dyDescent="0.25">
      <c r="A569" s="23" t="s">
        <v>289</v>
      </c>
      <c r="B569" s="63" t="s">
        <v>565</v>
      </c>
      <c r="C569" s="24" t="s">
        <v>0</v>
      </c>
      <c r="D569" s="25">
        <f>D570</f>
        <v>251312</v>
      </c>
      <c r="E569" s="26">
        <f t="shared" si="8"/>
        <v>0</v>
      </c>
      <c r="F569" s="25">
        <f>F570</f>
        <v>251312</v>
      </c>
      <c r="G569" s="2"/>
    </row>
    <row r="570" spans="1:7" ht="21.75" customHeight="1" outlineLevel="4" x14ac:dyDescent="0.25">
      <c r="A570" s="23" t="s">
        <v>290</v>
      </c>
      <c r="B570" s="63" t="s">
        <v>566</v>
      </c>
      <c r="C570" s="24" t="s">
        <v>0</v>
      </c>
      <c r="D570" s="25">
        <f>D571</f>
        <v>251312</v>
      </c>
      <c r="E570" s="26">
        <f t="shared" si="8"/>
        <v>0</v>
      </c>
      <c r="F570" s="25">
        <f>F571</f>
        <v>251312</v>
      </c>
      <c r="G570" s="2"/>
    </row>
    <row r="571" spans="1:7" ht="19.5" customHeight="1" outlineLevel="5" x14ac:dyDescent="0.25">
      <c r="A571" s="23" t="s">
        <v>36</v>
      </c>
      <c r="B571" s="63" t="s">
        <v>566</v>
      </c>
      <c r="C571" s="24" t="s">
        <v>1</v>
      </c>
      <c r="D571" s="25">
        <f>D572</f>
        <v>251312</v>
      </c>
      <c r="E571" s="26">
        <f t="shared" si="8"/>
        <v>0</v>
      </c>
      <c r="F571" s="25">
        <f>F572</f>
        <v>251312</v>
      </c>
      <c r="G571" s="2"/>
    </row>
    <row r="572" spans="1:7" ht="30" outlineLevel="6" x14ac:dyDescent="0.25">
      <c r="A572" s="23" t="s">
        <v>37</v>
      </c>
      <c r="B572" s="63" t="s">
        <v>566</v>
      </c>
      <c r="C572" s="24" t="s">
        <v>2</v>
      </c>
      <c r="D572" s="25">
        <v>251312</v>
      </c>
      <c r="E572" s="26">
        <f t="shared" si="8"/>
        <v>0</v>
      </c>
      <c r="F572" s="25">
        <v>251312</v>
      </c>
      <c r="G572" s="2"/>
    </row>
    <row r="573" spans="1:7" hidden="1" outlineLevel="3" x14ac:dyDescent="0.25">
      <c r="A573" s="23" t="s">
        <v>291</v>
      </c>
      <c r="B573" s="63" t="s">
        <v>567</v>
      </c>
      <c r="C573" s="24" t="s">
        <v>0</v>
      </c>
      <c r="D573" s="25">
        <f>D574</f>
        <v>0</v>
      </c>
      <c r="E573" s="26">
        <f t="shared" si="8"/>
        <v>0</v>
      </c>
      <c r="F573" s="25">
        <f>F574</f>
        <v>0</v>
      </c>
      <c r="G573" s="2"/>
    </row>
    <row r="574" spans="1:7" ht="18.75" hidden="1" customHeight="1" outlineLevel="4" x14ac:dyDescent="0.25">
      <c r="A574" s="23" t="s">
        <v>292</v>
      </c>
      <c r="B574" s="63" t="s">
        <v>568</v>
      </c>
      <c r="C574" s="24" t="s">
        <v>0</v>
      </c>
      <c r="D574" s="25">
        <f>D575</f>
        <v>0</v>
      </c>
      <c r="E574" s="26">
        <f t="shared" si="8"/>
        <v>0</v>
      </c>
      <c r="F574" s="25">
        <f>F575</f>
        <v>0</v>
      </c>
      <c r="G574" s="2"/>
    </row>
    <row r="575" spans="1:7" ht="19.5" hidden="1" customHeight="1" outlineLevel="5" x14ac:dyDescent="0.25">
      <c r="A575" s="23" t="s">
        <v>35</v>
      </c>
      <c r="B575" s="63" t="s">
        <v>568</v>
      </c>
      <c r="C575" s="24" t="s">
        <v>1</v>
      </c>
      <c r="D575" s="25">
        <f>D576</f>
        <v>0</v>
      </c>
      <c r="E575" s="26">
        <f t="shared" si="8"/>
        <v>0</v>
      </c>
      <c r="F575" s="25">
        <f>F576</f>
        <v>0</v>
      </c>
      <c r="G575" s="2"/>
    </row>
    <row r="576" spans="1:7" ht="32.25" hidden="1" customHeight="1" outlineLevel="6" x14ac:dyDescent="0.25">
      <c r="A576" s="23" t="s">
        <v>37</v>
      </c>
      <c r="B576" s="63" t="s">
        <v>568</v>
      </c>
      <c r="C576" s="24" t="s">
        <v>2</v>
      </c>
      <c r="D576" s="25"/>
      <c r="E576" s="26">
        <f t="shared" si="8"/>
        <v>0</v>
      </c>
      <c r="F576" s="25"/>
      <c r="G576" s="2"/>
    </row>
    <row r="577" spans="1:7" outlineLevel="3" collapsed="1" x14ac:dyDescent="0.25">
      <c r="A577" s="23" t="s">
        <v>293</v>
      </c>
      <c r="B577" s="63" t="s">
        <v>569</v>
      </c>
      <c r="C577" s="24" t="s">
        <v>0</v>
      </c>
      <c r="D577" s="25">
        <f>D578</f>
        <v>100000</v>
      </c>
      <c r="E577" s="26">
        <f t="shared" si="8"/>
        <v>0</v>
      </c>
      <c r="F577" s="25">
        <f>F578</f>
        <v>100000</v>
      </c>
      <c r="G577" s="2"/>
    </row>
    <row r="578" spans="1:7" outlineLevel="4" x14ac:dyDescent="0.25">
      <c r="A578" s="23" t="s">
        <v>294</v>
      </c>
      <c r="B578" s="63" t="s">
        <v>570</v>
      </c>
      <c r="C578" s="24" t="s">
        <v>0</v>
      </c>
      <c r="D578" s="25">
        <f>D579</f>
        <v>100000</v>
      </c>
      <c r="E578" s="26">
        <f t="shared" si="8"/>
        <v>0</v>
      </c>
      <c r="F578" s="25">
        <f>F579</f>
        <v>100000</v>
      </c>
      <c r="G578" s="2"/>
    </row>
    <row r="579" spans="1:7" ht="23.25" customHeight="1" outlineLevel="5" x14ac:dyDescent="0.25">
      <c r="A579" s="23" t="s">
        <v>36</v>
      </c>
      <c r="B579" s="63" t="s">
        <v>570</v>
      </c>
      <c r="C579" s="24" t="s">
        <v>1</v>
      </c>
      <c r="D579" s="25">
        <f>D580</f>
        <v>100000</v>
      </c>
      <c r="E579" s="26">
        <f t="shared" si="8"/>
        <v>0</v>
      </c>
      <c r="F579" s="25">
        <f>F580</f>
        <v>100000</v>
      </c>
      <c r="G579" s="2"/>
    </row>
    <row r="580" spans="1:7" ht="33.75" customHeight="1" outlineLevel="6" x14ac:dyDescent="0.25">
      <c r="A580" s="23" t="s">
        <v>66</v>
      </c>
      <c r="B580" s="63" t="s">
        <v>570</v>
      </c>
      <c r="C580" s="24" t="s">
        <v>2</v>
      </c>
      <c r="D580" s="25">
        <v>100000</v>
      </c>
      <c r="E580" s="26">
        <f t="shared" si="8"/>
        <v>0</v>
      </c>
      <c r="F580" s="25">
        <v>100000</v>
      </c>
      <c r="G580" s="2"/>
    </row>
    <row r="581" spans="1:7" ht="17.25" customHeight="1" outlineLevel="3" x14ac:dyDescent="0.25">
      <c r="A581" s="23" t="s">
        <v>295</v>
      </c>
      <c r="B581" s="63" t="s">
        <v>571</v>
      </c>
      <c r="C581" s="24" t="s">
        <v>0</v>
      </c>
      <c r="D581" s="25">
        <f>D582+D585+D588+D591</f>
        <v>16994711.09</v>
      </c>
      <c r="E581" s="26">
        <f t="shared" si="8"/>
        <v>6992788.9100000001</v>
      </c>
      <c r="F581" s="25">
        <f>F582+F585+F588+F591</f>
        <v>23987500</v>
      </c>
      <c r="G581" s="2"/>
    </row>
    <row r="582" spans="1:7" outlineLevel="4" x14ac:dyDescent="0.25">
      <c r="A582" s="23" t="s">
        <v>296</v>
      </c>
      <c r="B582" s="63" t="s">
        <v>572</v>
      </c>
      <c r="C582" s="24" t="s">
        <v>0</v>
      </c>
      <c r="D582" s="25">
        <f>D583</f>
        <v>0</v>
      </c>
      <c r="E582" s="26">
        <f t="shared" si="8"/>
        <v>5472616.5599999996</v>
      </c>
      <c r="F582" s="25">
        <f>F583</f>
        <v>5472616.5599999996</v>
      </c>
      <c r="G582" s="2"/>
    </row>
    <row r="583" spans="1:7" ht="21" customHeight="1" outlineLevel="5" x14ac:dyDescent="0.25">
      <c r="A583" s="23" t="s">
        <v>36</v>
      </c>
      <c r="B583" s="63" t="s">
        <v>572</v>
      </c>
      <c r="C583" s="24" t="s">
        <v>1</v>
      </c>
      <c r="D583" s="25">
        <f>D584</f>
        <v>0</v>
      </c>
      <c r="E583" s="26">
        <f t="shared" si="8"/>
        <v>5472616.5599999996</v>
      </c>
      <c r="F583" s="25">
        <f>F584</f>
        <v>5472616.5599999996</v>
      </c>
      <c r="G583" s="2"/>
    </row>
    <row r="584" spans="1:7" ht="37.5" customHeight="1" outlineLevel="6" x14ac:dyDescent="0.25">
      <c r="A584" s="23" t="s">
        <v>66</v>
      </c>
      <c r="B584" s="63" t="s">
        <v>572</v>
      </c>
      <c r="C584" s="24" t="s">
        <v>2</v>
      </c>
      <c r="D584" s="25">
        <v>0</v>
      </c>
      <c r="E584" s="26">
        <f t="shared" si="8"/>
        <v>5472616.5599999996</v>
      </c>
      <c r="F584" s="25">
        <v>5472616.5599999996</v>
      </c>
      <c r="G584" s="2"/>
    </row>
    <row r="585" spans="1:7" outlineLevel="4" x14ac:dyDescent="0.25">
      <c r="A585" s="23" t="s">
        <v>297</v>
      </c>
      <c r="B585" s="63" t="s">
        <v>573</v>
      </c>
      <c r="C585" s="24" t="s">
        <v>0</v>
      </c>
      <c r="D585" s="25">
        <f>D586</f>
        <v>6050634.0899999999</v>
      </c>
      <c r="E585" s="26">
        <f t="shared" si="8"/>
        <v>1799994.3500000006</v>
      </c>
      <c r="F585" s="25">
        <f>F586</f>
        <v>7850628.4400000004</v>
      </c>
      <c r="G585" s="2"/>
    </row>
    <row r="586" spans="1:7" ht="21.75" customHeight="1" outlineLevel="5" x14ac:dyDescent="0.25">
      <c r="A586" s="23" t="s">
        <v>36</v>
      </c>
      <c r="B586" s="63" t="s">
        <v>573</v>
      </c>
      <c r="C586" s="24" t="s">
        <v>1</v>
      </c>
      <c r="D586" s="25">
        <f>D587</f>
        <v>6050634.0899999999</v>
      </c>
      <c r="E586" s="26">
        <f t="shared" si="8"/>
        <v>1799994.3500000006</v>
      </c>
      <c r="F586" s="25">
        <f>F587</f>
        <v>7850628.4400000004</v>
      </c>
      <c r="G586" s="2"/>
    </row>
    <row r="587" spans="1:7" ht="30" outlineLevel="6" x14ac:dyDescent="0.25">
      <c r="A587" s="23" t="s">
        <v>37</v>
      </c>
      <c r="B587" s="63" t="s">
        <v>573</v>
      </c>
      <c r="C587" s="24" t="s">
        <v>2</v>
      </c>
      <c r="D587" s="25">
        <v>6050634.0899999999</v>
      </c>
      <c r="E587" s="26">
        <f t="shared" si="8"/>
        <v>1799994.3500000006</v>
      </c>
      <c r="F587" s="25">
        <v>7850628.4400000004</v>
      </c>
      <c r="G587" s="2"/>
    </row>
    <row r="588" spans="1:7" outlineLevel="4" x14ac:dyDescent="0.25">
      <c r="A588" s="23" t="s">
        <v>298</v>
      </c>
      <c r="B588" s="63" t="s">
        <v>574</v>
      </c>
      <c r="C588" s="24" t="s">
        <v>0</v>
      </c>
      <c r="D588" s="25">
        <f>D589</f>
        <v>10944077</v>
      </c>
      <c r="E588" s="26">
        <f t="shared" si="8"/>
        <v>-279822</v>
      </c>
      <c r="F588" s="25">
        <f>F589</f>
        <v>10664255</v>
      </c>
      <c r="G588" s="2"/>
    </row>
    <row r="589" spans="1:7" ht="22.5" customHeight="1" outlineLevel="5" x14ac:dyDescent="0.25">
      <c r="A589" s="23" t="s">
        <v>36</v>
      </c>
      <c r="B589" s="63" t="s">
        <v>574</v>
      </c>
      <c r="C589" s="24" t="s">
        <v>1</v>
      </c>
      <c r="D589" s="25">
        <f>D590</f>
        <v>10944077</v>
      </c>
      <c r="E589" s="26">
        <f t="shared" si="8"/>
        <v>-279822</v>
      </c>
      <c r="F589" s="25">
        <f>F590</f>
        <v>10664255</v>
      </c>
      <c r="G589" s="2"/>
    </row>
    <row r="590" spans="1:7" ht="36.75" customHeight="1" outlineLevel="6" x14ac:dyDescent="0.25">
      <c r="A590" s="23" t="s">
        <v>37</v>
      </c>
      <c r="B590" s="63" t="s">
        <v>574</v>
      </c>
      <c r="C590" s="24" t="s">
        <v>2</v>
      </c>
      <c r="D590" s="25">
        <v>10944077</v>
      </c>
      <c r="E590" s="26">
        <f t="shared" si="8"/>
        <v>-279822</v>
      </c>
      <c r="F590" s="25">
        <v>10664255</v>
      </c>
      <c r="G590" s="2"/>
    </row>
    <row r="591" spans="1:7" hidden="1" outlineLevel="4" x14ac:dyDescent="0.25">
      <c r="A591" s="23" t="s">
        <v>299</v>
      </c>
      <c r="B591" s="63" t="s">
        <v>575</v>
      </c>
      <c r="C591" s="24" t="s">
        <v>0</v>
      </c>
      <c r="D591" s="25">
        <f>D592</f>
        <v>0</v>
      </c>
      <c r="E591" s="26">
        <f t="shared" si="8"/>
        <v>0</v>
      </c>
      <c r="F591" s="25">
        <f>F592</f>
        <v>0</v>
      </c>
      <c r="G591" s="2"/>
    </row>
    <row r="592" spans="1:7" ht="18" hidden="1" customHeight="1" outlineLevel="5" x14ac:dyDescent="0.25">
      <c r="A592" s="23" t="s">
        <v>36</v>
      </c>
      <c r="B592" s="63" t="s">
        <v>575</v>
      </c>
      <c r="C592" s="24" t="s">
        <v>1</v>
      </c>
      <c r="D592" s="25">
        <f>D593</f>
        <v>0</v>
      </c>
      <c r="E592" s="26">
        <f t="shared" si="8"/>
        <v>0</v>
      </c>
      <c r="F592" s="25">
        <f>F593</f>
        <v>0</v>
      </c>
      <c r="G592" s="2"/>
    </row>
    <row r="593" spans="1:7" ht="36" hidden="1" customHeight="1" outlineLevel="6" x14ac:dyDescent="0.25">
      <c r="A593" s="23" t="s">
        <v>37</v>
      </c>
      <c r="B593" s="63" t="s">
        <v>575</v>
      </c>
      <c r="C593" s="24" t="s">
        <v>2</v>
      </c>
      <c r="D593" s="25">
        <v>0</v>
      </c>
      <c r="E593" s="26">
        <f t="shared" si="8"/>
        <v>0</v>
      </c>
      <c r="F593" s="25">
        <v>0</v>
      </c>
      <c r="G593" s="2"/>
    </row>
    <row r="594" spans="1:7" ht="50.25" customHeight="1" outlineLevel="3" collapsed="1" x14ac:dyDescent="0.25">
      <c r="A594" s="23" t="s">
        <v>863</v>
      </c>
      <c r="B594" s="63" t="s">
        <v>861</v>
      </c>
      <c r="C594" s="24" t="s">
        <v>0</v>
      </c>
      <c r="D594" s="25">
        <f>D595</f>
        <v>156240</v>
      </c>
      <c r="E594" s="26">
        <f t="shared" ref="E594:E646" si="9">F594-D594</f>
        <v>0</v>
      </c>
      <c r="F594" s="25">
        <f>F595</f>
        <v>156240</v>
      </c>
      <c r="G594" s="2"/>
    </row>
    <row r="595" spans="1:7" ht="48" customHeight="1" outlineLevel="4" x14ac:dyDescent="0.25">
      <c r="A595" s="23" t="s">
        <v>864</v>
      </c>
      <c r="B595" s="63" t="s">
        <v>862</v>
      </c>
      <c r="C595" s="24" t="s">
        <v>0</v>
      </c>
      <c r="D595" s="25">
        <f>D596</f>
        <v>156240</v>
      </c>
      <c r="E595" s="26">
        <f t="shared" si="9"/>
        <v>0</v>
      </c>
      <c r="F595" s="25">
        <f>F596</f>
        <v>156240</v>
      </c>
      <c r="G595" s="2"/>
    </row>
    <row r="596" spans="1:7" ht="48.75" customHeight="1" outlineLevel="5" x14ac:dyDescent="0.25">
      <c r="A596" s="23" t="s">
        <v>80</v>
      </c>
      <c r="B596" s="63" t="s">
        <v>862</v>
      </c>
      <c r="C596" s="24" t="s">
        <v>12</v>
      </c>
      <c r="D596" s="25">
        <f>D597</f>
        <v>156240</v>
      </c>
      <c r="E596" s="26">
        <f t="shared" si="9"/>
        <v>0</v>
      </c>
      <c r="F596" s="25">
        <f>F597</f>
        <v>156240</v>
      </c>
      <c r="G596" s="2"/>
    </row>
    <row r="597" spans="1:7" outlineLevel="6" x14ac:dyDescent="0.25">
      <c r="A597" s="23" t="s">
        <v>128</v>
      </c>
      <c r="B597" s="63" t="s">
        <v>862</v>
      </c>
      <c r="C597" s="24" t="s">
        <v>14</v>
      </c>
      <c r="D597" s="25">
        <v>156240</v>
      </c>
      <c r="E597" s="26">
        <f t="shared" si="9"/>
        <v>0</v>
      </c>
      <c r="F597" s="25">
        <v>156240</v>
      </c>
      <c r="G597" s="2"/>
    </row>
    <row r="598" spans="1:7" ht="30.75" customHeight="1" outlineLevel="3" x14ac:dyDescent="0.25">
      <c r="A598" s="13" t="s">
        <v>908</v>
      </c>
      <c r="B598" s="63" t="s">
        <v>905</v>
      </c>
      <c r="C598" s="24" t="s">
        <v>0</v>
      </c>
      <c r="D598" s="25">
        <f>D599</f>
        <v>98688</v>
      </c>
      <c r="E598" s="26">
        <f t="shared" si="9"/>
        <v>0</v>
      </c>
      <c r="F598" s="25">
        <f>F599</f>
        <v>98688</v>
      </c>
      <c r="G598" s="2"/>
    </row>
    <row r="599" spans="1:7" ht="32.25" customHeight="1" outlineLevel="4" x14ac:dyDescent="0.25">
      <c r="A599" s="13" t="s">
        <v>909</v>
      </c>
      <c r="B599" s="63" t="s">
        <v>906</v>
      </c>
      <c r="C599" s="24" t="s">
        <v>0</v>
      </c>
      <c r="D599" s="25">
        <f>D600</f>
        <v>98688</v>
      </c>
      <c r="E599" s="26">
        <f t="shared" si="9"/>
        <v>0</v>
      </c>
      <c r="F599" s="25">
        <f>F600</f>
        <v>98688</v>
      </c>
      <c r="G599" s="2"/>
    </row>
    <row r="600" spans="1:7" ht="18.75" customHeight="1" outlineLevel="5" x14ac:dyDescent="0.25">
      <c r="A600" s="13" t="s">
        <v>50</v>
      </c>
      <c r="B600" s="63" t="s">
        <v>906</v>
      </c>
      <c r="C600" s="24">
        <v>300</v>
      </c>
      <c r="D600" s="25">
        <f>D601</f>
        <v>98688</v>
      </c>
      <c r="E600" s="26">
        <f t="shared" si="9"/>
        <v>0</v>
      </c>
      <c r="F600" s="25">
        <f>F601</f>
        <v>98688</v>
      </c>
      <c r="G600" s="2"/>
    </row>
    <row r="601" spans="1:7" outlineLevel="6" x14ac:dyDescent="0.25">
      <c r="A601" s="13" t="s">
        <v>907</v>
      </c>
      <c r="B601" s="63" t="s">
        <v>906</v>
      </c>
      <c r="C601" s="24">
        <v>340</v>
      </c>
      <c r="D601" s="25">
        <v>98688</v>
      </c>
      <c r="E601" s="26">
        <f t="shared" si="9"/>
        <v>0</v>
      </c>
      <c r="F601" s="25">
        <v>98688</v>
      </c>
      <c r="G601" s="2"/>
    </row>
    <row r="602" spans="1:7" outlineLevel="6" x14ac:dyDescent="0.25">
      <c r="A602" s="23" t="s">
        <v>886</v>
      </c>
      <c r="B602" s="63" t="s">
        <v>879</v>
      </c>
      <c r="C602" s="24"/>
      <c r="D602" s="25">
        <f>D603</f>
        <v>33566575</v>
      </c>
      <c r="E602" s="26">
        <f t="shared" si="9"/>
        <v>9.0000003576278687E-2</v>
      </c>
      <c r="F602" s="25">
        <f>F603</f>
        <v>33566575.090000004</v>
      </c>
      <c r="G602" s="2"/>
    </row>
    <row r="603" spans="1:7" outlineLevel="4" x14ac:dyDescent="0.25">
      <c r="A603" s="23" t="s">
        <v>299</v>
      </c>
      <c r="B603" s="63" t="s">
        <v>878</v>
      </c>
      <c r="C603" s="24" t="s">
        <v>0</v>
      </c>
      <c r="D603" s="25">
        <f>D604</f>
        <v>33566575</v>
      </c>
      <c r="E603" s="26">
        <f t="shared" si="9"/>
        <v>9.0000003576278687E-2</v>
      </c>
      <c r="F603" s="25">
        <f>F604</f>
        <v>33566575.090000004</v>
      </c>
      <c r="G603" s="2"/>
    </row>
    <row r="604" spans="1:7" ht="18" customHeight="1" outlineLevel="5" x14ac:dyDescent="0.25">
      <c r="A604" s="23" t="s">
        <v>36</v>
      </c>
      <c r="B604" s="63" t="s">
        <v>878</v>
      </c>
      <c r="C604" s="24" t="s">
        <v>1</v>
      </c>
      <c r="D604" s="25">
        <v>33566575</v>
      </c>
      <c r="E604" s="26">
        <f t="shared" si="9"/>
        <v>9.0000003576278687E-2</v>
      </c>
      <c r="F604" s="25">
        <f>F605</f>
        <v>33566575.090000004</v>
      </c>
      <c r="G604" s="2"/>
    </row>
    <row r="605" spans="1:7" ht="31.5" customHeight="1" outlineLevel="6" x14ac:dyDescent="0.25">
      <c r="A605" s="23" t="s">
        <v>37</v>
      </c>
      <c r="B605" s="63" t="s">
        <v>878</v>
      </c>
      <c r="C605" s="24" t="s">
        <v>2</v>
      </c>
      <c r="D605" s="25">
        <v>33566575</v>
      </c>
      <c r="E605" s="26">
        <f t="shared" si="9"/>
        <v>9.0000003576278687E-2</v>
      </c>
      <c r="F605" s="25">
        <v>33566575.090000004</v>
      </c>
      <c r="G605" s="2"/>
    </row>
    <row r="606" spans="1:7" ht="19.5" customHeight="1" outlineLevel="6" x14ac:dyDescent="0.25">
      <c r="A606" s="23" t="s">
        <v>887</v>
      </c>
      <c r="B606" s="63" t="s">
        <v>880</v>
      </c>
      <c r="C606" s="24"/>
      <c r="D606" s="25">
        <f>D607+D610+D613</f>
        <v>40670744</v>
      </c>
      <c r="E606" s="26">
        <f t="shared" si="9"/>
        <v>0</v>
      </c>
      <c r="F606" s="25">
        <f>F607+F610+F613</f>
        <v>40670744</v>
      </c>
      <c r="G606" s="2"/>
    </row>
    <row r="607" spans="1:7" ht="78.75" customHeight="1" outlineLevel="4" x14ac:dyDescent="0.25">
      <c r="A607" s="23" t="s">
        <v>888</v>
      </c>
      <c r="B607" s="63" t="s">
        <v>881</v>
      </c>
      <c r="C607" s="24" t="s">
        <v>0</v>
      </c>
      <c r="D607" s="25">
        <f>D608</f>
        <v>1171800</v>
      </c>
      <c r="E607" s="26">
        <f t="shared" si="9"/>
        <v>0</v>
      </c>
      <c r="F607" s="25">
        <f>F608</f>
        <v>1171800</v>
      </c>
      <c r="G607" s="2"/>
    </row>
    <row r="608" spans="1:7" ht="45.75" customHeight="1" outlineLevel="5" x14ac:dyDescent="0.25">
      <c r="A608" s="23" t="s">
        <v>82</v>
      </c>
      <c r="B608" s="63" t="s">
        <v>881</v>
      </c>
      <c r="C608" s="24" t="s">
        <v>12</v>
      </c>
      <c r="D608" s="25">
        <f>D609</f>
        <v>1171800</v>
      </c>
      <c r="E608" s="26">
        <f t="shared" si="9"/>
        <v>0</v>
      </c>
      <c r="F608" s="25">
        <f>F609</f>
        <v>1171800</v>
      </c>
      <c r="G608" s="2"/>
    </row>
    <row r="609" spans="1:7" outlineLevel="6" x14ac:dyDescent="0.25">
      <c r="A609" s="23" t="s">
        <v>164</v>
      </c>
      <c r="B609" s="63" t="s">
        <v>881</v>
      </c>
      <c r="C609" s="24" t="s">
        <v>14</v>
      </c>
      <c r="D609" s="25">
        <v>1171800</v>
      </c>
      <c r="E609" s="26">
        <f t="shared" si="9"/>
        <v>0</v>
      </c>
      <c r="F609" s="25">
        <v>1171800</v>
      </c>
      <c r="G609" s="2"/>
    </row>
    <row r="610" spans="1:7" ht="30" customHeight="1" outlineLevel="4" x14ac:dyDescent="0.25">
      <c r="A610" s="23" t="s">
        <v>317</v>
      </c>
      <c r="B610" s="63" t="s">
        <v>882</v>
      </c>
      <c r="C610" s="24" t="s">
        <v>0</v>
      </c>
      <c r="D610" s="25">
        <f>D611</f>
        <v>3407504</v>
      </c>
      <c r="E610" s="26">
        <f t="shared" si="9"/>
        <v>0</v>
      </c>
      <c r="F610" s="25">
        <f>F611</f>
        <v>3407504</v>
      </c>
      <c r="G610" s="2"/>
    </row>
    <row r="611" spans="1:7" ht="45.75" customHeight="1" outlineLevel="5" x14ac:dyDescent="0.25">
      <c r="A611" s="23" t="s">
        <v>82</v>
      </c>
      <c r="B611" s="63" t="s">
        <v>882</v>
      </c>
      <c r="C611" s="24" t="s">
        <v>12</v>
      </c>
      <c r="D611" s="25">
        <f>D612</f>
        <v>3407504</v>
      </c>
      <c r="E611" s="26">
        <f t="shared" si="9"/>
        <v>0</v>
      </c>
      <c r="F611" s="25">
        <f>F612</f>
        <v>3407504</v>
      </c>
      <c r="G611" s="2"/>
    </row>
    <row r="612" spans="1:7" outlineLevel="6" x14ac:dyDescent="0.25">
      <c r="A612" s="23" t="s">
        <v>164</v>
      </c>
      <c r="B612" s="63" t="s">
        <v>882</v>
      </c>
      <c r="C612" s="24" t="s">
        <v>14</v>
      </c>
      <c r="D612" s="25">
        <v>3407504</v>
      </c>
      <c r="E612" s="26">
        <f t="shared" si="9"/>
        <v>0</v>
      </c>
      <c r="F612" s="25">
        <v>3407504</v>
      </c>
      <c r="G612" s="2"/>
    </row>
    <row r="613" spans="1:7" ht="78.75" customHeight="1" outlineLevel="4" x14ac:dyDescent="0.25">
      <c r="A613" s="23" t="s">
        <v>728</v>
      </c>
      <c r="B613" s="63" t="s">
        <v>883</v>
      </c>
      <c r="C613" s="24" t="s">
        <v>0</v>
      </c>
      <c r="D613" s="25">
        <f>D614</f>
        <v>36091440</v>
      </c>
      <c r="E613" s="26">
        <f t="shared" si="9"/>
        <v>0</v>
      </c>
      <c r="F613" s="25">
        <f>F614</f>
        <v>36091440</v>
      </c>
      <c r="G613" s="2"/>
    </row>
    <row r="614" spans="1:7" ht="48.75" customHeight="1" outlineLevel="5" x14ac:dyDescent="0.25">
      <c r="A614" s="23" t="s">
        <v>80</v>
      </c>
      <c r="B614" s="63" t="s">
        <v>883</v>
      </c>
      <c r="C614" s="24" t="s">
        <v>12</v>
      </c>
      <c r="D614" s="25">
        <f>D615</f>
        <v>36091440</v>
      </c>
      <c r="E614" s="26">
        <f t="shared" si="9"/>
        <v>0</v>
      </c>
      <c r="F614" s="25">
        <f>F615</f>
        <v>36091440</v>
      </c>
      <c r="G614" s="2"/>
    </row>
    <row r="615" spans="1:7" outlineLevel="6" x14ac:dyDescent="0.25">
      <c r="A615" s="23" t="s">
        <v>128</v>
      </c>
      <c r="B615" s="63" t="s">
        <v>883</v>
      </c>
      <c r="C615" s="24" t="s">
        <v>14</v>
      </c>
      <c r="D615" s="25">
        <v>36091440</v>
      </c>
      <c r="E615" s="26">
        <f t="shared" si="9"/>
        <v>0</v>
      </c>
      <c r="F615" s="25">
        <v>36091440</v>
      </c>
      <c r="G615" s="2"/>
    </row>
    <row r="616" spans="1:7" ht="17.25" customHeight="1" outlineLevel="1" x14ac:dyDescent="0.25">
      <c r="A616" s="23" t="s">
        <v>300</v>
      </c>
      <c r="B616" s="63" t="s">
        <v>868</v>
      </c>
      <c r="C616" s="24" t="s">
        <v>0</v>
      </c>
      <c r="D616" s="25">
        <f>D617</f>
        <v>52665809</v>
      </c>
      <c r="E616" s="26">
        <f t="shared" si="9"/>
        <v>12859.15000000596</v>
      </c>
      <c r="F616" s="25">
        <f>F617</f>
        <v>52678668.150000006</v>
      </c>
      <c r="G616" s="2"/>
    </row>
    <row r="617" spans="1:7" ht="33.75" customHeight="1" outlineLevel="3" x14ac:dyDescent="0.25">
      <c r="A617" s="23" t="s">
        <v>301</v>
      </c>
      <c r="B617" s="63" t="s">
        <v>576</v>
      </c>
      <c r="C617" s="24" t="s">
        <v>0</v>
      </c>
      <c r="D617" s="25">
        <f>D618+D625</f>
        <v>52665809</v>
      </c>
      <c r="E617" s="26">
        <f t="shared" si="9"/>
        <v>12859.15000000596</v>
      </c>
      <c r="F617" s="25">
        <f>F618+F625</f>
        <v>52678668.150000006</v>
      </c>
      <c r="G617" s="2"/>
    </row>
    <row r="618" spans="1:7" ht="18.75" customHeight="1" outlineLevel="4" x14ac:dyDescent="0.25">
      <c r="A618" s="23" t="s">
        <v>302</v>
      </c>
      <c r="B618" s="63" t="s">
        <v>577</v>
      </c>
      <c r="C618" s="24" t="s">
        <v>0</v>
      </c>
      <c r="D618" s="25">
        <f>D619+D621+D623</f>
        <v>50211064</v>
      </c>
      <c r="E618" s="26">
        <f t="shared" si="9"/>
        <v>12859.15000000596</v>
      </c>
      <c r="F618" s="25">
        <f>F619+F621+F623</f>
        <v>50223923.150000006</v>
      </c>
      <c r="G618" s="2"/>
    </row>
    <row r="619" spans="1:7" ht="48" customHeight="1" outlineLevel="5" x14ac:dyDescent="0.25">
      <c r="A619" s="23" t="s">
        <v>80</v>
      </c>
      <c r="B619" s="63" t="s">
        <v>577</v>
      </c>
      <c r="C619" s="24" t="s">
        <v>12</v>
      </c>
      <c r="D619" s="25">
        <f>D620</f>
        <v>44848146</v>
      </c>
      <c r="E619" s="26">
        <f t="shared" si="9"/>
        <v>15762</v>
      </c>
      <c r="F619" s="25">
        <f>F620</f>
        <v>44863908</v>
      </c>
      <c r="G619" s="2"/>
    </row>
    <row r="620" spans="1:7" ht="21.75" customHeight="1" outlineLevel="6" x14ac:dyDescent="0.25">
      <c r="A620" s="23" t="s">
        <v>128</v>
      </c>
      <c r="B620" s="63" t="s">
        <v>577</v>
      </c>
      <c r="C620" s="24" t="s">
        <v>14</v>
      </c>
      <c r="D620" s="16">
        <v>44848146</v>
      </c>
      <c r="E620" s="26">
        <f t="shared" si="9"/>
        <v>15762</v>
      </c>
      <c r="F620" s="16">
        <v>44863908</v>
      </c>
      <c r="G620" s="2"/>
    </row>
    <row r="621" spans="1:7" ht="20.25" customHeight="1" outlineLevel="5" x14ac:dyDescent="0.25">
      <c r="A621" s="23" t="s">
        <v>36</v>
      </c>
      <c r="B621" s="63" t="s">
        <v>577</v>
      </c>
      <c r="C621" s="24" t="s">
        <v>1</v>
      </c>
      <c r="D621" s="25">
        <f>D622</f>
        <v>5341918</v>
      </c>
      <c r="E621" s="26">
        <f t="shared" si="9"/>
        <v>14494.980000000447</v>
      </c>
      <c r="F621" s="25">
        <f>F622</f>
        <v>5356412.9800000004</v>
      </c>
      <c r="G621" s="2"/>
    </row>
    <row r="622" spans="1:7" ht="28.5" customHeight="1" outlineLevel="6" x14ac:dyDescent="0.25">
      <c r="A622" s="23" t="s">
        <v>66</v>
      </c>
      <c r="B622" s="63" t="s">
        <v>577</v>
      </c>
      <c r="C622" s="24" t="s">
        <v>2</v>
      </c>
      <c r="D622" s="25">
        <v>5341918</v>
      </c>
      <c r="E622" s="26">
        <f t="shared" si="9"/>
        <v>14494.980000000447</v>
      </c>
      <c r="F622" s="25">
        <v>5356412.9800000004</v>
      </c>
      <c r="G622" s="2"/>
    </row>
    <row r="623" spans="1:7" outlineLevel="5" x14ac:dyDescent="0.25">
      <c r="A623" s="23" t="s">
        <v>58</v>
      </c>
      <c r="B623" s="63" t="s">
        <v>577</v>
      </c>
      <c r="C623" s="24" t="s">
        <v>9</v>
      </c>
      <c r="D623" s="25">
        <f>D624</f>
        <v>21000</v>
      </c>
      <c r="E623" s="26">
        <f t="shared" si="9"/>
        <v>-17397.830000000002</v>
      </c>
      <c r="F623" s="25">
        <f>F624</f>
        <v>3602.17</v>
      </c>
      <c r="G623" s="2"/>
    </row>
    <row r="624" spans="1:7" outlineLevel="6" x14ac:dyDescent="0.25">
      <c r="A624" s="23" t="s">
        <v>124</v>
      </c>
      <c r="B624" s="63" t="s">
        <v>577</v>
      </c>
      <c r="C624" s="24" t="s">
        <v>10</v>
      </c>
      <c r="D624" s="25">
        <v>21000</v>
      </c>
      <c r="E624" s="26">
        <f t="shared" si="9"/>
        <v>-17397.830000000002</v>
      </c>
      <c r="F624" s="25">
        <v>3602.17</v>
      </c>
      <c r="G624" s="2"/>
    </row>
    <row r="625" spans="1:7" ht="32.25" customHeight="1" outlineLevel="4" x14ac:dyDescent="0.25">
      <c r="A625" s="23" t="s">
        <v>303</v>
      </c>
      <c r="B625" s="63" t="s">
        <v>578</v>
      </c>
      <c r="C625" s="24" t="s">
        <v>0</v>
      </c>
      <c r="D625" s="25">
        <f>D626+D628</f>
        <v>2454745</v>
      </c>
      <c r="E625" s="26">
        <f t="shared" si="9"/>
        <v>0</v>
      </c>
      <c r="F625" s="25">
        <f>F626+F628</f>
        <v>2454745</v>
      </c>
      <c r="G625" s="2"/>
    </row>
    <row r="626" spans="1:7" ht="48" customHeight="1" outlineLevel="5" x14ac:dyDescent="0.25">
      <c r="A626" s="23" t="s">
        <v>80</v>
      </c>
      <c r="B626" s="63" t="s">
        <v>578</v>
      </c>
      <c r="C626" s="24" t="s">
        <v>12</v>
      </c>
      <c r="D626" s="25">
        <f>D627</f>
        <v>100000</v>
      </c>
      <c r="E626" s="26">
        <f t="shared" si="9"/>
        <v>73383.09</v>
      </c>
      <c r="F626" s="25">
        <f>F627</f>
        <v>173383.09</v>
      </c>
      <c r="G626" s="2"/>
    </row>
    <row r="627" spans="1:7" outlineLevel="6" x14ac:dyDescent="0.25">
      <c r="A627" s="23" t="s">
        <v>164</v>
      </c>
      <c r="B627" s="63" t="s">
        <v>578</v>
      </c>
      <c r="C627" s="24" t="s">
        <v>14</v>
      </c>
      <c r="D627" s="25">
        <v>100000</v>
      </c>
      <c r="E627" s="26">
        <f t="shared" si="9"/>
        <v>73383.09</v>
      </c>
      <c r="F627" s="25">
        <v>173383.09</v>
      </c>
      <c r="G627" s="2"/>
    </row>
    <row r="628" spans="1:7" ht="20.25" customHeight="1" outlineLevel="5" x14ac:dyDescent="0.25">
      <c r="A628" s="23" t="s">
        <v>35</v>
      </c>
      <c r="B628" s="63" t="s">
        <v>578</v>
      </c>
      <c r="C628" s="24" t="s">
        <v>1</v>
      </c>
      <c r="D628" s="25">
        <f>D629</f>
        <v>2354745</v>
      </c>
      <c r="E628" s="26">
        <f t="shared" si="9"/>
        <v>-73383.089999999851</v>
      </c>
      <c r="F628" s="25">
        <f>F629</f>
        <v>2281361.91</v>
      </c>
      <c r="G628" s="2"/>
    </row>
    <row r="629" spans="1:7" ht="32.25" customHeight="1" outlineLevel="6" x14ac:dyDescent="0.25">
      <c r="A629" s="23" t="s">
        <v>66</v>
      </c>
      <c r="B629" s="63" t="s">
        <v>578</v>
      </c>
      <c r="C629" s="24" t="s">
        <v>2</v>
      </c>
      <c r="D629" s="25">
        <v>2354745</v>
      </c>
      <c r="E629" s="26">
        <f t="shared" si="9"/>
        <v>-73383.089999999851</v>
      </c>
      <c r="F629" s="25">
        <v>2281361.91</v>
      </c>
      <c r="G629" s="2"/>
    </row>
    <row r="630" spans="1:7" ht="44.25" customHeight="1" x14ac:dyDescent="0.25">
      <c r="A630" s="29" t="s">
        <v>304</v>
      </c>
      <c r="B630" s="30" t="s">
        <v>579</v>
      </c>
      <c r="C630" s="31" t="s">
        <v>0</v>
      </c>
      <c r="D630" s="32">
        <f>D631+D636+D663</f>
        <v>8895580</v>
      </c>
      <c r="E630" s="26">
        <f t="shared" si="9"/>
        <v>1603000</v>
      </c>
      <c r="F630" s="32">
        <f>F631+F636+F663</f>
        <v>10498580</v>
      </c>
      <c r="G630" s="2"/>
    </row>
    <row r="631" spans="1:7" ht="34.5" customHeight="1" outlineLevel="1" x14ac:dyDescent="0.25">
      <c r="A631" s="23" t="s">
        <v>305</v>
      </c>
      <c r="B631" s="63" t="s">
        <v>580</v>
      </c>
      <c r="C631" s="24" t="s">
        <v>0</v>
      </c>
      <c r="D631" s="25">
        <f>D632</f>
        <v>50000</v>
      </c>
      <c r="E631" s="26">
        <f t="shared" si="9"/>
        <v>0</v>
      </c>
      <c r="F631" s="25">
        <f>F632</f>
        <v>50000</v>
      </c>
      <c r="G631" s="2"/>
    </row>
    <row r="632" spans="1:7" ht="34.5" customHeight="1" outlineLevel="3" x14ac:dyDescent="0.25">
      <c r="A632" s="23" t="s">
        <v>306</v>
      </c>
      <c r="B632" s="63" t="s">
        <v>581</v>
      </c>
      <c r="C632" s="24" t="s">
        <v>0</v>
      </c>
      <c r="D632" s="25">
        <f>D633</f>
        <v>50000</v>
      </c>
      <c r="E632" s="26">
        <f t="shared" si="9"/>
        <v>0</v>
      </c>
      <c r="F632" s="25">
        <f>F633</f>
        <v>50000</v>
      </c>
      <c r="G632" s="2"/>
    </row>
    <row r="633" spans="1:7" ht="35.25" customHeight="1" outlineLevel="4" x14ac:dyDescent="0.25">
      <c r="A633" s="23" t="s">
        <v>307</v>
      </c>
      <c r="B633" s="63" t="s">
        <v>582</v>
      </c>
      <c r="C633" s="24" t="s">
        <v>0</v>
      </c>
      <c r="D633" s="25">
        <f>D634</f>
        <v>50000</v>
      </c>
      <c r="E633" s="26">
        <f t="shared" si="9"/>
        <v>0</v>
      </c>
      <c r="F633" s="25">
        <f>F634</f>
        <v>50000</v>
      </c>
      <c r="G633" s="2"/>
    </row>
    <row r="634" spans="1:7" ht="18" customHeight="1" outlineLevel="5" x14ac:dyDescent="0.25">
      <c r="A634" s="23" t="s">
        <v>35</v>
      </c>
      <c r="B634" s="63" t="s">
        <v>582</v>
      </c>
      <c r="C634" s="24" t="s">
        <v>1</v>
      </c>
      <c r="D634" s="25">
        <f>D635</f>
        <v>50000</v>
      </c>
      <c r="E634" s="26">
        <f t="shared" si="9"/>
        <v>0</v>
      </c>
      <c r="F634" s="25">
        <f>F635</f>
        <v>50000</v>
      </c>
      <c r="G634" s="2"/>
    </row>
    <row r="635" spans="1:7" ht="32.25" customHeight="1" outlineLevel="6" x14ac:dyDescent="0.25">
      <c r="A635" s="23" t="s">
        <v>66</v>
      </c>
      <c r="B635" s="63" t="s">
        <v>582</v>
      </c>
      <c r="C635" s="24" t="s">
        <v>2</v>
      </c>
      <c r="D635" s="25">
        <v>50000</v>
      </c>
      <c r="E635" s="26">
        <f t="shared" si="9"/>
        <v>0</v>
      </c>
      <c r="F635" s="25">
        <v>50000</v>
      </c>
      <c r="G635" s="2"/>
    </row>
    <row r="636" spans="1:7" ht="19.5" customHeight="1" outlineLevel="1" x14ac:dyDescent="0.25">
      <c r="A636" s="23" t="s">
        <v>308</v>
      </c>
      <c r="B636" s="63" t="s">
        <v>583</v>
      </c>
      <c r="C636" s="24" t="s">
        <v>0</v>
      </c>
      <c r="D636" s="25">
        <f>D637+D644+D650+D654+D658</f>
        <v>3500000</v>
      </c>
      <c r="E636" s="26">
        <f t="shared" si="9"/>
        <v>1603000</v>
      </c>
      <c r="F636" s="25">
        <f>F637+F644+F650+F654+F658</f>
        <v>5103000</v>
      </c>
      <c r="G636" s="2"/>
    </row>
    <row r="637" spans="1:7" ht="29.25" customHeight="1" outlineLevel="3" x14ac:dyDescent="0.25">
      <c r="A637" s="23" t="s">
        <v>309</v>
      </c>
      <c r="B637" s="63" t="s">
        <v>584</v>
      </c>
      <c r="C637" s="24" t="s">
        <v>0</v>
      </c>
      <c r="D637" s="25">
        <f>D638</f>
        <v>850000</v>
      </c>
      <c r="E637" s="26">
        <f t="shared" si="9"/>
        <v>2959229.37</v>
      </c>
      <c r="F637" s="25">
        <f>F638+F641</f>
        <v>3809229.37</v>
      </c>
      <c r="G637" s="2"/>
    </row>
    <row r="638" spans="1:7" ht="18.75" customHeight="1" outlineLevel="4" x14ac:dyDescent="0.25">
      <c r="A638" s="23" t="s">
        <v>310</v>
      </c>
      <c r="B638" s="63" t="s">
        <v>585</v>
      </c>
      <c r="C638" s="24" t="s">
        <v>0</v>
      </c>
      <c r="D638" s="25">
        <f>D639</f>
        <v>850000</v>
      </c>
      <c r="E638" s="26">
        <f t="shared" si="9"/>
        <v>103000</v>
      </c>
      <c r="F638" s="25">
        <f>F639</f>
        <v>953000</v>
      </c>
      <c r="G638" s="2"/>
    </row>
    <row r="639" spans="1:7" ht="20.25" customHeight="1" outlineLevel="5" x14ac:dyDescent="0.25">
      <c r="A639" s="23" t="s">
        <v>36</v>
      </c>
      <c r="B639" s="63" t="s">
        <v>585</v>
      </c>
      <c r="C639" s="24" t="s">
        <v>1</v>
      </c>
      <c r="D639" s="25">
        <f>D640</f>
        <v>850000</v>
      </c>
      <c r="E639" s="26">
        <f t="shared" si="9"/>
        <v>103000</v>
      </c>
      <c r="F639" s="25">
        <f>F640</f>
        <v>953000</v>
      </c>
      <c r="G639" s="2"/>
    </row>
    <row r="640" spans="1:7" ht="30" outlineLevel="6" x14ac:dyDescent="0.25">
      <c r="A640" s="23" t="s">
        <v>37</v>
      </c>
      <c r="B640" s="63" t="s">
        <v>585</v>
      </c>
      <c r="C640" s="24" t="s">
        <v>2</v>
      </c>
      <c r="D640" s="25">
        <v>850000</v>
      </c>
      <c r="E640" s="26">
        <f t="shared" si="9"/>
        <v>103000</v>
      </c>
      <c r="F640" s="25">
        <v>953000</v>
      </c>
      <c r="G640" s="2"/>
    </row>
    <row r="641" spans="1:7" outlineLevel="6" x14ac:dyDescent="0.25">
      <c r="A641" s="13" t="s">
        <v>920</v>
      </c>
      <c r="B641" s="15" t="s">
        <v>921</v>
      </c>
      <c r="C641" s="15"/>
      <c r="D641" s="25">
        <v>0</v>
      </c>
      <c r="E641" s="26">
        <f t="shared" si="9"/>
        <v>2856229.37</v>
      </c>
      <c r="F641" s="25">
        <f>F642</f>
        <v>2856229.37</v>
      </c>
      <c r="G641" s="2"/>
    </row>
    <row r="642" spans="1:7" ht="22.5" customHeight="1" outlineLevel="6" x14ac:dyDescent="0.25">
      <c r="A642" s="13" t="s">
        <v>36</v>
      </c>
      <c r="B642" s="15" t="s">
        <v>921</v>
      </c>
      <c r="C642" s="15" t="s">
        <v>1</v>
      </c>
      <c r="D642" s="25">
        <v>0</v>
      </c>
      <c r="E642" s="26">
        <f t="shared" si="9"/>
        <v>2856229.37</v>
      </c>
      <c r="F642" s="25">
        <f>F643</f>
        <v>2856229.37</v>
      </c>
      <c r="G642" s="2"/>
    </row>
    <row r="643" spans="1:7" ht="30" outlineLevel="6" x14ac:dyDescent="0.25">
      <c r="A643" s="13" t="s">
        <v>37</v>
      </c>
      <c r="B643" s="15" t="s">
        <v>921</v>
      </c>
      <c r="C643" s="15" t="s">
        <v>2</v>
      </c>
      <c r="D643" s="25">
        <v>0</v>
      </c>
      <c r="E643" s="26">
        <f t="shared" si="9"/>
        <v>2856229.37</v>
      </c>
      <c r="F643" s="25">
        <v>2856229.37</v>
      </c>
      <c r="G643" s="2"/>
    </row>
    <row r="644" spans="1:7" ht="18.75" customHeight="1" outlineLevel="3" x14ac:dyDescent="0.25">
      <c r="A644" s="23" t="s">
        <v>311</v>
      </c>
      <c r="B644" s="63" t="s">
        <v>586</v>
      </c>
      <c r="C644" s="24" t="s">
        <v>0</v>
      </c>
      <c r="D644" s="25">
        <f>D645</f>
        <v>250000</v>
      </c>
      <c r="E644" s="26">
        <f t="shared" si="9"/>
        <v>0</v>
      </c>
      <c r="F644" s="25">
        <f>F645</f>
        <v>250000</v>
      </c>
      <c r="G644" s="2"/>
    </row>
    <row r="645" spans="1:7" outlineLevel="4" x14ac:dyDescent="0.25">
      <c r="A645" s="23" t="s">
        <v>312</v>
      </c>
      <c r="B645" s="63" t="s">
        <v>587</v>
      </c>
      <c r="C645" s="24" t="s">
        <v>0</v>
      </c>
      <c r="D645" s="25">
        <f>D646+D648</f>
        <v>250000</v>
      </c>
      <c r="E645" s="26">
        <f t="shared" si="9"/>
        <v>0</v>
      </c>
      <c r="F645" s="25">
        <f>F646+F648</f>
        <v>250000</v>
      </c>
      <c r="G645" s="2"/>
    </row>
    <row r="646" spans="1:7" ht="49.5" customHeight="1" outlineLevel="5" x14ac:dyDescent="0.25">
      <c r="A646" s="23" t="s">
        <v>82</v>
      </c>
      <c r="B646" s="63" t="s">
        <v>587</v>
      </c>
      <c r="C646" s="24" t="s">
        <v>12</v>
      </c>
      <c r="D646" s="25">
        <f>D647</f>
        <v>0</v>
      </c>
      <c r="E646" s="26">
        <f t="shared" si="9"/>
        <v>12000</v>
      </c>
      <c r="F646" s="25">
        <f>F647</f>
        <v>12000</v>
      </c>
      <c r="G646" s="2"/>
    </row>
    <row r="647" spans="1:7" ht="22.5" customHeight="1" outlineLevel="6" x14ac:dyDescent="0.25">
      <c r="A647" s="23" t="s">
        <v>128</v>
      </c>
      <c r="B647" s="63" t="s">
        <v>587</v>
      </c>
      <c r="C647" s="24" t="s">
        <v>14</v>
      </c>
      <c r="D647" s="25"/>
      <c r="E647" s="26">
        <f t="shared" ref="E647:E719" si="10">F647-D647</f>
        <v>12000</v>
      </c>
      <c r="F647" s="25">
        <v>12000</v>
      </c>
      <c r="G647" s="2"/>
    </row>
    <row r="648" spans="1:7" ht="18.75" customHeight="1" outlineLevel="5" x14ac:dyDescent="0.25">
      <c r="A648" s="23" t="s">
        <v>35</v>
      </c>
      <c r="B648" s="63" t="s">
        <v>587</v>
      </c>
      <c r="C648" s="24" t="s">
        <v>1</v>
      </c>
      <c r="D648" s="25">
        <f>D649</f>
        <v>250000</v>
      </c>
      <c r="E648" s="26">
        <f t="shared" si="10"/>
        <v>-12000</v>
      </c>
      <c r="F648" s="25">
        <f>F649</f>
        <v>238000</v>
      </c>
      <c r="G648" s="2"/>
    </row>
    <row r="649" spans="1:7" ht="30.75" customHeight="1" outlineLevel="6" x14ac:dyDescent="0.25">
      <c r="A649" s="23" t="s">
        <v>37</v>
      </c>
      <c r="B649" s="63" t="s">
        <v>587</v>
      </c>
      <c r="C649" s="24" t="s">
        <v>2</v>
      </c>
      <c r="D649" s="25">
        <v>250000</v>
      </c>
      <c r="E649" s="26">
        <f t="shared" si="10"/>
        <v>-12000</v>
      </c>
      <c r="F649" s="25">
        <v>238000</v>
      </c>
      <c r="G649" s="2"/>
    </row>
    <row r="650" spans="1:7" ht="18.75" customHeight="1" outlineLevel="3" x14ac:dyDescent="0.25">
      <c r="A650" s="23" t="s">
        <v>313</v>
      </c>
      <c r="B650" s="63" t="s">
        <v>588</v>
      </c>
      <c r="C650" s="24" t="s">
        <v>0</v>
      </c>
      <c r="D650" s="25">
        <f>D651</f>
        <v>300000</v>
      </c>
      <c r="E650" s="26">
        <f t="shared" si="10"/>
        <v>0</v>
      </c>
      <c r="F650" s="25">
        <f>F651</f>
        <v>300000</v>
      </c>
      <c r="G650" s="2"/>
    </row>
    <row r="651" spans="1:7" ht="23.25" customHeight="1" outlineLevel="4" x14ac:dyDescent="0.25">
      <c r="A651" s="23" t="s">
        <v>314</v>
      </c>
      <c r="B651" s="63" t="s">
        <v>589</v>
      </c>
      <c r="C651" s="24" t="s">
        <v>0</v>
      </c>
      <c r="D651" s="25">
        <f>D652</f>
        <v>300000</v>
      </c>
      <c r="E651" s="26">
        <f t="shared" si="10"/>
        <v>0</v>
      </c>
      <c r="F651" s="25">
        <f>F652</f>
        <v>300000</v>
      </c>
      <c r="G651" s="2"/>
    </row>
    <row r="652" spans="1:7" ht="30" outlineLevel="5" x14ac:dyDescent="0.25">
      <c r="A652" s="23" t="s">
        <v>36</v>
      </c>
      <c r="B652" s="63" t="s">
        <v>589</v>
      </c>
      <c r="C652" s="24" t="s">
        <v>1</v>
      </c>
      <c r="D652" s="25">
        <f>D653</f>
        <v>300000</v>
      </c>
      <c r="E652" s="26">
        <f t="shared" si="10"/>
        <v>0</v>
      </c>
      <c r="F652" s="25">
        <f>F653</f>
        <v>300000</v>
      </c>
      <c r="G652" s="2"/>
    </row>
    <row r="653" spans="1:7" ht="30" outlineLevel="6" x14ac:dyDescent="0.25">
      <c r="A653" s="23" t="s">
        <v>66</v>
      </c>
      <c r="B653" s="63" t="s">
        <v>589</v>
      </c>
      <c r="C653" s="24" t="s">
        <v>2</v>
      </c>
      <c r="D653" s="25">
        <v>300000</v>
      </c>
      <c r="E653" s="26">
        <f t="shared" si="10"/>
        <v>0</v>
      </c>
      <c r="F653" s="25">
        <v>300000</v>
      </c>
      <c r="G653" s="2"/>
    </row>
    <row r="654" spans="1:7" ht="18.75" customHeight="1" outlineLevel="3" x14ac:dyDescent="0.25">
      <c r="A654" s="23" t="s">
        <v>315</v>
      </c>
      <c r="B654" s="63" t="s">
        <v>590</v>
      </c>
      <c r="C654" s="24" t="s">
        <v>0</v>
      </c>
      <c r="D654" s="25">
        <f>D655</f>
        <v>100000</v>
      </c>
      <c r="E654" s="26">
        <f t="shared" si="10"/>
        <v>0</v>
      </c>
      <c r="F654" s="25">
        <f>F655</f>
        <v>100000</v>
      </c>
      <c r="G654" s="2"/>
    </row>
    <row r="655" spans="1:7" ht="18.75" customHeight="1" outlineLevel="4" x14ac:dyDescent="0.25">
      <c r="A655" s="23" t="s">
        <v>316</v>
      </c>
      <c r="B655" s="63" t="s">
        <v>591</v>
      </c>
      <c r="C655" s="24" t="s">
        <v>0</v>
      </c>
      <c r="D655" s="25">
        <f>D656</f>
        <v>100000</v>
      </c>
      <c r="E655" s="26">
        <f t="shared" si="10"/>
        <v>0</v>
      </c>
      <c r="F655" s="25">
        <f>F656</f>
        <v>100000</v>
      </c>
      <c r="G655" s="2"/>
    </row>
    <row r="656" spans="1:7" ht="20.25" customHeight="1" outlineLevel="5" x14ac:dyDescent="0.25">
      <c r="A656" s="23" t="s">
        <v>36</v>
      </c>
      <c r="B656" s="63" t="s">
        <v>591</v>
      </c>
      <c r="C656" s="24" t="s">
        <v>1</v>
      </c>
      <c r="D656" s="25">
        <f>D657</f>
        <v>100000</v>
      </c>
      <c r="E656" s="26">
        <f t="shared" si="10"/>
        <v>0</v>
      </c>
      <c r="F656" s="25">
        <f>F657</f>
        <v>100000</v>
      </c>
      <c r="G656" s="2"/>
    </row>
    <row r="657" spans="1:7" ht="33.75" customHeight="1" outlineLevel="6" x14ac:dyDescent="0.25">
      <c r="A657" s="23" t="s">
        <v>66</v>
      </c>
      <c r="B657" s="63" t="s">
        <v>591</v>
      </c>
      <c r="C657" s="24" t="s">
        <v>2</v>
      </c>
      <c r="D657" s="25">
        <v>100000</v>
      </c>
      <c r="E657" s="26">
        <f t="shared" si="10"/>
        <v>0</v>
      </c>
      <c r="F657" s="25">
        <v>100000</v>
      </c>
      <c r="G657" s="2"/>
    </row>
    <row r="658" spans="1:7" ht="30" customHeight="1" outlineLevel="3" x14ac:dyDescent="0.25">
      <c r="A658" s="13" t="s">
        <v>852</v>
      </c>
      <c r="B658" s="63" t="s">
        <v>850</v>
      </c>
      <c r="C658" s="24" t="s">
        <v>0</v>
      </c>
      <c r="D658" s="25">
        <f>D659</f>
        <v>2000000</v>
      </c>
      <c r="E658" s="26">
        <f t="shared" si="10"/>
        <v>-1356229.37</v>
      </c>
      <c r="F658" s="25">
        <f>F659</f>
        <v>643770.63</v>
      </c>
      <c r="G658" s="2"/>
    </row>
    <row r="659" spans="1:7" ht="18.75" customHeight="1" outlineLevel="4" x14ac:dyDescent="0.25">
      <c r="A659" s="13" t="s">
        <v>853</v>
      </c>
      <c r="B659" s="63" t="s">
        <v>851</v>
      </c>
      <c r="C659" s="24" t="s">
        <v>0</v>
      </c>
      <c r="D659" s="25">
        <f>D660</f>
        <v>2000000</v>
      </c>
      <c r="E659" s="26">
        <f t="shared" si="10"/>
        <v>-1356229.37</v>
      </c>
      <c r="F659" s="25">
        <f>F660</f>
        <v>643770.63</v>
      </c>
      <c r="G659" s="2"/>
    </row>
    <row r="660" spans="1:7" ht="48" customHeight="1" outlineLevel="5" x14ac:dyDescent="0.25">
      <c r="A660" s="23" t="s">
        <v>80</v>
      </c>
      <c r="B660" s="63" t="s">
        <v>851</v>
      </c>
      <c r="C660" s="24">
        <v>100</v>
      </c>
      <c r="D660" s="25">
        <f>D661</f>
        <v>2000000</v>
      </c>
      <c r="E660" s="26">
        <f t="shared" si="10"/>
        <v>-1356229.37</v>
      </c>
      <c r="F660" s="25">
        <f>F661+F662</f>
        <v>643770.63</v>
      </c>
      <c r="G660" s="2"/>
    </row>
    <row r="661" spans="1:7" ht="21" customHeight="1" outlineLevel="6" x14ac:dyDescent="0.25">
      <c r="A661" s="23" t="s">
        <v>164</v>
      </c>
      <c r="B661" s="63" t="s">
        <v>851</v>
      </c>
      <c r="C661" s="24">
        <v>110</v>
      </c>
      <c r="D661" s="25">
        <v>2000000</v>
      </c>
      <c r="E661" s="26">
        <f t="shared" si="10"/>
        <v>-1486429.37</v>
      </c>
      <c r="F661" s="25">
        <v>513570.63</v>
      </c>
      <c r="G661" s="2"/>
    </row>
    <row r="662" spans="1:7" ht="21" customHeight="1" outlineLevel="6" x14ac:dyDescent="0.25">
      <c r="A662" s="23" t="s">
        <v>83</v>
      </c>
      <c r="B662" s="63" t="s">
        <v>851</v>
      </c>
      <c r="C662" s="24">
        <v>120</v>
      </c>
      <c r="D662" s="25">
        <v>0</v>
      </c>
      <c r="E662" s="26">
        <f t="shared" si="10"/>
        <v>130200</v>
      </c>
      <c r="F662" s="25">
        <v>130200</v>
      </c>
      <c r="G662" s="2"/>
    </row>
    <row r="663" spans="1:7" ht="18" customHeight="1" outlineLevel="1" x14ac:dyDescent="0.25">
      <c r="A663" s="23" t="s">
        <v>318</v>
      </c>
      <c r="B663" s="63" t="s">
        <v>592</v>
      </c>
      <c r="C663" s="24" t="s">
        <v>0</v>
      </c>
      <c r="D663" s="25">
        <f>D664</f>
        <v>5345580</v>
      </c>
      <c r="E663" s="26">
        <f t="shared" si="10"/>
        <v>0</v>
      </c>
      <c r="F663" s="25">
        <f>F664</f>
        <v>5345580</v>
      </c>
      <c r="G663" s="2"/>
    </row>
    <row r="664" spans="1:7" ht="18" customHeight="1" outlineLevel="3" x14ac:dyDescent="0.25">
      <c r="A664" s="23" t="s">
        <v>319</v>
      </c>
      <c r="B664" s="63" t="s">
        <v>593</v>
      </c>
      <c r="C664" s="24" t="s">
        <v>0</v>
      </c>
      <c r="D664" s="25">
        <f>D665+D668+D671+D674</f>
        <v>5345580</v>
      </c>
      <c r="E664" s="26">
        <f t="shared" si="10"/>
        <v>0</v>
      </c>
      <c r="F664" s="25">
        <f>F665+F668+F671+F674</f>
        <v>5345580</v>
      </c>
      <c r="G664" s="2"/>
    </row>
    <row r="665" spans="1:7" ht="18.75" hidden="1" customHeight="1" outlineLevel="4" x14ac:dyDescent="0.25">
      <c r="A665" s="23" t="s">
        <v>320</v>
      </c>
      <c r="B665" s="63" t="s">
        <v>594</v>
      </c>
      <c r="C665" s="24" t="s">
        <v>0</v>
      </c>
      <c r="D665" s="25">
        <f>D666</f>
        <v>1637608</v>
      </c>
      <c r="E665" s="26">
        <f t="shared" si="10"/>
        <v>-1637608</v>
      </c>
      <c r="F665" s="25">
        <f>F666</f>
        <v>0</v>
      </c>
      <c r="G665" s="2"/>
    </row>
    <row r="666" spans="1:7" ht="18" hidden="1" customHeight="1" outlineLevel="5" x14ac:dyDescent="0.25">
      <c r="A666" s="23" t="s">
        <v>36</v>
      </c>
      <c r="B666" s="63" t="s">
        <v>594</v>
      </c>
      <c r="C666" s="24" t="s">
        <v>1</v>
      </c>
      <c r="D666" s="25">
        <f>D667</f>
        <v>1637608</v>
      </c>
      <c r="E666" s="26">
        <f t="shared" si="10"/>
        <v>-1637608</v>
      </c>
      <c r="F666" s="25">
        <f>F667</f>
        <v>0</v>
      </c>
      <c r="G666" s="2"/>
    </row>
    <row r="667" spans="1:7" ht="30" hidden="1" outlineLevel="6" x14ac:dyDescent="0.25">
      <c r="A667" s="23" t="s">
        <v>37</v>
      </c>
      <c r="B667" s="63" t="s">
        <v>594</v>
      </c>
      <c r="C667" s="24" t="s">
        <v>2</v>
      </c>
      <c r="D667" s="25">
        <v>1637608</v>
      </c>
      <c r="E667" s="26">
        <f t="shared" si="10"/>
        <v>-1637608</v>
      </c>
      <c r="F667" s="25"/>
      <c r="G667" s="2"/>
    </row>
    <row r="668" spans="1:7" ht="15.75" customHeight="1" outlineLevel="4" collapsed="1" x14ac:dyDescent="0.25">
      <c r="A668" s="23" t="s">
        <v>321</v>
      </c>
      <c r="B668" s="63" t="s">
        <v>595</v>
      </c>
      <c r="C668" s="24" t="s">
        <v>0</v>
      </c>
      <c r="D668" s="25">
        <f>D669</f>
        <v>0</v>
      </c>
      <c r="E668" s="26">
        <f t="shared" si="10"/>
        <v>1095570</v>
      </c>
      <c r="F668" s="25">
        <f>F669</f>
        <v>1095570</v>
      </c>
      <c r="G668" s="2"/>
    </row>
    <row r="669" spans="1:7" ht="18" customHeight="1" outlineLevel="5" x14ac:dyDescent="0.25">
      <c r="A669" s="23" t="s">
        <v>36</v>
      </c>
      <c r="B669" s="63" t="s">
        <v>595</v>
      </c>
      <c r="C669" s="24" t="s">
        <v>1</v>
      </c>
      <c r="D669" s="25">
        <f>D670</f>
        <v>0</v>
      </c>
      <c r="E669" s="26">
        <f t="shared" si="10"/>
        <v>1095570</v>
      </c>
      <c r="F669" s="25">
        <f>F670</f>
        <v>1095570</v>
      </c>
      <c r="G669" s="2"/>
    </row>
    <row r="670" spans="1:7" ht="30" outlineLevel="6" x14ac:dyDescent="0.25">
      <c r="A670" s="23" t="s">
        <v>37</v>
      </c>
      <c r="B670" s="63" t="s">
        <v>595</v>
      </c>
      <c r="C670" s="24" t="s">
        <v>2</v>
      </c>
      <c r="D670" s="25"/>
      <c r="E670" s="26">
        <f t="shared" si="10"/>
        <v>1095570</v>
      </c>
      <c r="F670" s="25">
        <v>1095570</v>
      </c>
      <c r="G670" s="2"/>
    </row>
    <row r="671" spans="1:7" ht="14.25" customHeight="1" outlineLevel="4" x14ac:dyDescent="0.25">
      <c r="A671" s="54" t="s">
        <v>822</v>
      </c>
      <c r="B671" s="63" t="s">
        <v>821</v>
      </c>
      <c r="C671" s="24" t="s">
        <v>0</v>
      </c>
      <c r="D671" s="25">
        <f>D672</f>
        <v>3707972</v>
      </c>
      <c r="E671" s="26">
        <f t="shared" si="10"/>
        <v>385264</v>
      </c>
      <c r="F671" s="25">
        <f>F672</f>
        <v>4093236</v>
      </c>
      <c r="G671" s="2"/>
    </row>
    <row r="672" spans="1:7" ht="20.25" customHeight="1" outlineLevel="5" x14ac:dyDescent="0.25">
      <c r="A672" s="23" t="s">
        <v>35</v>
      </c>
      <c r="B672" s="63" t="s">
        <v>821</v>
      </c>
      <c r="C672" s="24" t="s">
        <v>1</v>
      </c>
      <c r="D672" s="25">
        <f>D673</f>
        <v>3707972</v>
      </c>
      <c r="E672" s="26">
        <f t="shared" si="10"/>
        <v>385264</v>
      </c>
      <c r="F672" s="25">
        <f>F673</f>
        <v>4093236</v>
      </c>
      <c r="G672" s="2"/>
    </row>
    <row r="673" spans="1:7" ht="30" outlineLevel="6" x14ac:dyDescent="0.25">
      <c r="A673" s="23" t="s">
        <v>37</v>
      </c>
      <c r="B673" s="63" t="s">
        <v>821</v>
      </c>
      <c r="C673" s="24" t="s">
        <v>2</v>
      </c>
      <c r="D673" s="25">
        <v>3707972</v>
      </c>
      <c r="E673" s="26">
        <f t="shared" si="10"/>
        <v>385264</v>
      </c>
      <c r="F673" s="25">
        <v>4093236</v>
      </c>
      <c r="G673" s="2"/>
    </row>
    <row r="674" spans="1:7" ht="19.5" customHeight="1" outlineLevel="4" x14ac:dyDescent="0.25">
      <c r="A674" s="23" t="s">
        <v>322</v>
      </c>
      <c r="B674" s="63" t="s">
        <v>596</v>
      </c>
      <c r="C674" s="24" t="s">
        <v>0</v>
      </c>
      <c r="D674" s="25">
        <f>D675</f>
        <v>0</v>
      </c>
      <c r="E674" s="26">
        <f t="shared" si="10"/>
        <v>156774</v>
      </c>
      <c r="F674" s="25">
        <f>F675</f>
        <v>156774</v>
      </c>
      <c r="G674" s="2"/>
    </row>
    <row r="675" spans="1:7" ht="18.75" customHeight="1" outlineLevel="5" x14ac:dyDescent="0.25">
      <c r="A675" s="23" t="s">
        <v>36</v>
      </c>
      <c r="B675" s="63" t="s">
        <v>596</v>
      </c>
      <c r="C675" s="24" t="s">
        <v>1</v>
      </c>
      <c r="D675" s="25">
        <f>D676</f>
        <v>0</v>
      </c>
      <c r="E675" s="26">
        <f t="shared" si="10"/>
        <v>156774</v>
      </c>
      <c r="F675" s="25">
        <f>F676</f>
        <v>156774</v>
      </c>
      <c r="G675" s="2"/>
    </row>
    <row r="676" spans="1:7" ht="34.5" customHeight="1" outlineLevel="6" x14ac:dyDescent="0.25">
      <c r="A676" s="23" t="s">
        <v>66</v>
      </c>
      <c r="B676" s="63" t="s">
        <v>596</v>
      </c>
      <c r="C676" s="24" t="s">
        <v>2</v>
      </c>
      <c r="D676" s="25"/>
      <c r="E676" s="26">
        <f t="shared" si="10"/>
        <v>156774</v>
      </c>
      <c r="F676" s="25">
        <v>156774</v>
      </c>
      <c r="G676" s="2"/>
    </row>
    <row r="677" spans="1:7" ht="31.5" customHeight="1" x14ac:dyDescent="0.25">
      <c r="A677" s="29" t="s">
        <v>323</v>
      </c>
      <c r="B677" s="30" t="s">
        <v>597</v>
      </c>
      <c r="C677" s="31" t="s">
        <v>0</v>
      </c>
      <c r="D677" s="32">
        <f>D678+D682+D690+D686</f>
        <v>5880100</v>
      </c>
      <c r="E677" s="26">
        <f t="shared" si="10"/>
        <v>560000</v>
      </c>
      <c r="F677" s="32">
        <f>F678+F682+F690+F686+F694</f>
        <v>6440100</v>
      </c>
      <c r="G677" s="2"/>
    </row>
    <row r="678" spans="1:7" ht="45.75" customHeight="1" outlineLevel="3" x14ac:dyDescent="0.25">
      <c r="A678" s="23" t="s">
        <v>324</v>
      </c>
      <c r="B678" s="63" t="s">
        <v>598</v>
      </c>
      <c r="C678" s="24" t="s">
        <v>0</v>
      </c>
      <c r="D678" s="25">
        <f>D679</f>
        <v>5592100</v>
      </c>
      <c r="E678" s="26">
        <f t="shared" si="10"/>
        <v>0</v>
      </c>
      <c r="F678" s="25">
        <f>F679</f>
        <v>5592100</v>
      </c>
      <c r="G678" s="2"/>
    </row>
    <row r="679" spans="1:7" ht="33" customHeight="1" outlineLevel="4" x14ac:dyDescent="0.25">
      <c r="A679" s="23" t="s">
        <v>325</v>
      </c>
      <c r="B679" s="63" t="s">
        <v>599</v>
      </c>
      <c r="C679" s="24" t="s">
        <v>0</v>
      </c>
      <c r="D679" s="25">
        <f>D680</f>
        <v>5592100</v>
      </c>
      <c r="E679" s="26">
        <f t="shared" si="10"/>
        <v>0</v>
      </c>
      <c r="F679" s="25">
        <f>F680</f>
        <v>5592100</v>
      </c>
      <c r="G679" s="2"/>
    </row>
    <row r="680" spans="1:7" ht="30" outlineLevel="5" x14ac:dyDescent="0.25">
      <c r="A680" s="23" t="s">
        <v>326</v>
      </c>
      <c r="B680" s="63" t="s">
        <v>599</v>
      </c>
      <c r="C680" s="24" t="s">
        <v>18</v>
      </c>
      <c r="D680" s="25">
        <f>D681</f>
        <v>5592100</v>
      </c>
      <c r="E680" s="26">
        <f t="shared" si="10"/>
        <v>0</v>
      </c>
      <c r="F680" s="25">
        <f>F681</f>
        <v>5592100</v>
      </c>
      <c r="G680" s="2"/>
    </row>
    <row r="681" spans="1:7" outlineLevel="6" x14ac:dyDescent="0.25">
      <c r="A681" s="23" t="s">
        <v>327</v>
      </c>
      <c r="B681" s="63" t="s">
        <v>599</v>
      </c>
      <c r="C681" s="24" t="s">
        <v>19</v>
      </c>
      <c r="D681" s="25">
        <v>5592100</v>
      </c>
      <c r="E681" s="26">
        <f t="shared" si="10"/>
        <v>0</v>
      </c>
      <c r="F681" s="25">
        <v>5592100</v>
      </c>
      <c r="G681" s="2"/>
    </row>
    <row r="682" spans="1:7" ht="30" outlineLevel="3" x14ac:dyDescent="0.25">
      <c r="A682" s="23" t="s">
        <v>328</v>
      </c>
      <c r="B682" s="63" t="s">
        <v>600</v>
      </c>
      <c r="C682" s="24" t="s">
        <v>0</v>
      </c>
      <c r="D682" s="25">
        <f>D683</f>
        <v>288000</v>
      </c>
      <c r="E682" s="26">
        <f t="shared" si="10"/>
        <v>-83335</v>
      </c>
      <c r="F682" s="25">
        <f>F683</f>
        <v>204665</v>
      </c>
      <c r="G682" s="2"/>
    </row>
    <row r="683" spans="1:7" ht="17.25" customHeight="1" outlineLevel="4" x14ac:dyDescent="0.25">
      <c r="A683" s="23" t="s">
        <v>329</v>
      </c>
      <c r="B683" s="63" t="s">
        <v>601</v>
      </c>
      <c r="C683" s="24" t="s">
        <v>0</v>
      </c>
      <c r="D683" s="25">
        <f>D684</f>
        <v>288000</v>
      </c>
      <c r="E683" s="26">
        <f t="shared" si="10"/>
        <v>-83335</v>
      </c>
      <c r="F683" s="25">
        <f>F684</f>
        <v>204665</v>
      </c>
      <c r="G683" s="2"/>
    </row>
    <row r="684" spans="1:7" ht="30" outlineLevel="5" x14ac:dyDescent="0.25">
      <c r="A684" s="23" t="s">
        <v>326</v>
      </c>
      <c r="B684" s="63" t="s">
        <v>601</v>
      </c>
      <c r="C684" s="24" t="s">
        <v>18</v>
      </c>
      <c r="D684" s="25">
        <f>D685</f>
        <v>288000</v>
      </c>
      <c r="E684" s="26">
        <f t="shared" si="10"/>
        <v>-83335</v>
      </c>
      <c r="F684" s="25">
        <f>F685</f>
        <v>204665</v>
      </c>
      <c r="G684" s="2"/>
    </row>
    <row r="685" spans="1:7" outlineLevel="6" x14ac:dyDescent="0.25">
      <c r="A685" s="23" t="s">
        <v>327</v>
      </c>
      <c r="B685" s="63" t="s">
        <v>601</v>
      </c>
      <c r="C685" s="24" t="s">
        <v>19</v>
      </c>
      <c r="D685" s="25">
        <v>288000</v>
      </c>
      <c r="E685" s="26">
        <f t="shared" si="10"/>
        <v>-83335</v>
      </c>
      <c r="F685" s="25">
        <v>204665</v>
      </c>
      <c r="G685" s="2"/>
    </row>
    <row r="686" spans="1:7" ht="30" hidden="1" outlineLevel="6" x14ac:dyDescent="0.25">
      <c r="A686" s="62" t="s">
        <v>767</v>
      </c>
      <c r="B686" s="63" t="s">
        <v>769</v>
      </c>
      <c r="C686" s="24"/>
      <c r="D686" s="25">
        <f>D687</f>
        <v>0</v>
      </c>
      <c r="E686" s="26">
        <f t="shared" si="10"/>
        <v>0</v>
      </c>
      <c r="F686" s="25">
        <f>F687</f>
        <v>0</v>
      </c>
      <c r="G686" s="2"/>
    </row>
    <row r="687" spans="1:7" ht="18.75" hidden="1" customHeight="1" outlineLevel="6" x14ac:dyDescent="0.25">
      <c r="A687" s="62" t="s">
        <v>768</v>
      </c>
      <c r="B687" s="63" t="s">
        <v>770</v>
      </c>
      <c r="C687" s="24"/>
      <c r="D687" s="25">
        <f>D688</f>
        <v>0</v>
      </c>
      <c r="E687" s="26">
        <f t="shared" si="10"/>
        <v>0</v>
      </c>
      <c r="F687" s="25">
        <f>F688</f>
        <v>0</v>
      </c>
      <c r="G687" s="2"/>
    </row>
    <row r="688" spans="1:7" ht="20.25" hidden="1" customHeight="1" outlineLevel="6" x14ac:dyDescent="0.25">
      <c r="A688" s="62" t="s">
        <v>36</v>
      </c>
      <c r="B688" s="63" t="s">
        <v>770</v>
      </c>
      <c r="C688" s="24">
        <v>200</v>
      </c>
      <c r="D688" s="25">
        <f>D689</f>
        <v>0</v>
      </c>
      <c r="E688" s="26">
        <f t="shared" si="10"/>
        <v>0</v>
      </c>
      <c r="F688" s="25">
        <f>F689</f>
        <v>0</v>
      </c>
      <c r="G688" s="2"/>
    </row>
    <row r="689" spans="1:7" ht="30" hidden="1" outlineLevel="6" x14ac:dyDescent="0.25">
      <c r="A689" s="62" t="s">
        <v>37</v>
      </c>
      <c r="B689" s="63" t="s">
        <v>770</v>
      </c>
      <c r="C689" s="24">
        <v>240</v>
      </c>
      <c r="D689" s="25"/>
      <c r="E689" s="26">
        <f t="shared" si="10"/>
        <v>0</v>
      </c>
      <c r="F689" s="25"/>
      <c r="G689" s="2"/>
    </row>
    <row r="690" spans="1:7" ht="76.5" customHeight="1" outlineLevel="3" collapsed="1" x14ac:dyDescent="0.25">
      <c r="A690" s="23" t="s">
        <v>776</v>
      </c>
      <c r="B690" s="63" t="s">
        <v>602</v>
      </c>
      <c r="C690" s="24" t="s">
        <v>0</v>
      </c>
      <c r="D690" s="25">
        <f>D691</f>
        <v>0</v>
      </c>
      <c r="E690" s="26">
        <f t="shared" si="10"/>
        <v>283335</v>
      </c>
      <c r="F690" s="25">
        <f>F691</f>
        <v>283335</v>
      </c>
      <c r="G690" s="2"/>
    </row>
    <row r="691" spans="1:7" ht="78" customHeight="1" outlineLevel="4" x14ac:dyDescent="0.25">
      <c r="A691" s="23" t="s">
        <v>777</v>
      </c>
      <c r="B691" s="63" t="s">
        <v>603</v>
      </c>
      <c r="C691" s="24" t="s">
        <v>0</v>
      </c>
      <c r="D691" s="25">
        <f>D692</f>
        <v>0</v>
      </c>
      <c r="E691" s="26">
        <f t="shared" si="10"/>
        <v>283335</v>
      </c>
      <c r="F691" s="25">
        <f>F692</f>
        <v>283335</v>
      </c>
      <c r="G691" s="2"/>
    </row>
    <row r="692" spans="1:7" ht="33" customHeight="1" outlineLevel="5" x14ac:dyDescent="0.25">
      <c r="A692" s="23" t="s">
        <v>326</v>
      </c>
      <c r="B692" s="63" t="s">
        <v>603</v>
      </c>
      <c r="C692" s="24" t="s">
        <v>18</v>
      </c>
      <c r="D692" s="25">
        <f>D693</f>
        <v>0</v>
      </c>
      <c r="E692" s="26">
        <f t="shared" si="10"/>
        <v>283335</v>
      </c>
      <c r="F692" s="25">
        <f>F693</f>
        <v>283335</v>
      </c>
      <c r="G692" s="2"/>
    </row>
    <row r="693" spans="1:7" outlineLevel="6" x14ac:dyDescent="0.25">
      <c r="A693" s="23" t="s">
        <v>327</v>
      </c>
      <c r="B693" s="63" t="s">
        <v>603</v>
      </c>
      <c r="C693" s="24" t="s">
        <v>19</v>
      </c>
      <c r="D693" s="25">
        <v>0</v>
      </c>
      <c r="E693" s="26">
        <f t="shared" si="10"/>
        <v>283335</v>
      </c>
      <c r="F693" s="25">
        <v>283335</v>
      </c>
      <c r="G693" s="2"/>
    </row>
    <row r="694" spans="1:7" ht="30" outlineLevel="6" x14ac:dyDescent="0.25">
      <c r="A694" s="13" t="s">
        <v>944</v>
      </c>
      <c r="B694" s="15" t="s">
        <v>946</v>
      </c>
      <c r="C694" s="15"/>
      <c r="D694" s="25">
        <v>0</v>
      </c>
      <c r="E694" s="26">
        <f t="shared" si="10"/>
        <v>360000</v>
      </c>
      <c r="F694" s="25">
        <f>F695</f>
        <v>360000</v>
      </c>
      <c r="G694" s="2"/>
    </row>
    <row r="695" spans="1:7" outlineLevel="6" x14ac:dyDescent="0.25">
      <c r="A695" s="13" t="s">
        <v>945</v>
      </c>
      <c r="B695" s="15" t="s">
        <v>947</v>
      </c>
      <c r="C695" s="15"/>
      <c r="D695" s="25">
        <v>0</v>
      </c>
      <c r="E695" s="26">
        <f t="shared" si="10"/>
        <v>360000</v>
      </c>
      <c r="F695" s="25">
        <f>F696</f>
        <v>360000</v>
      </c>
      <c r="G695" s="2"/>
    </row>
    <row r="696" spans="1:7" ht="30" outlineLevel="6" x14ac:dyDescent="0.25">
      <c r="A696" s="13" t="s">
        <v>326</v>
      </c>
      <c r="B696" s="15" t="s">
        <v>947</v>
      </c>
      <c r="C696" s="15" t="s">
        <v>18</v>
      </c>
      <c r="D696" s="25">
        <v>0</v>
      </c>
      <c r="E696" s="26">
        <f t="shared" si="10"/>
        <v>360000</v>
      </c>
      <c r="F696" s="25">
        <f>F697</f>
        <v>360000</v>
      </c>
      <c r="G696" s="2"/>
    </row>
    <row r="697" spans="1:7" outlineLevel="6" x14ac:dyDescent="0.25">
      <c r="A697" s="13" t="s">
        <v>327</v>
      </c>
      <c r="B697" s="15" t="s">
        <v>947</v>
      </c>
      <c r="C697" s="15" t="s">
        <v>19</v>
      </c>
      <c r="D697" s="25">
        <v>0</v>
      </c>
      <c r="E697" s="26">
        <f t="shared" si="10"/>
        <v>360000</v>
      </c>
      <c r="F697" s="25">
        <v>360000</v>
      </c>
      <c r="G697" s="2"/>
    </row>
    <row r="698" spans="1:7" ht="28.5" x14ac:dyDescent="0.25">
      <c r="A698" s="29" t="s">
        <v>901</v>
      </c>
      <c r="B698" s="30" t="s">
        <v>604</v>
      </c>
      <c r="C698" s="31" t="s">
        <v>0</v>
      </c>
      <c r="D698" s="32">
        <f>D699</f>
        <v>24184542.399999999</v>
      </c>
      <c r="E698" s="26">
        <f t="shared" si="10"/>
        <v>4264080.2700000033</v>
      </c>
      <c r="F698" s="32">
        <f>F699</f>
        <v>28448622.670000002</v>
      </c>
      <c r="G698" s="2"/>
    </row>
    <row r="699" spans="1:7" ht="33.75" customHeight="1" outlineLevel="1" x14ac:dyDescent="0.25">
      <c r="A699" s="23" t="s">
        <v>330</v>
      </c>
      <c r="B699" s="63" t="s">
        <v>605</v>
      </c>
      <c r="C699" s="24" t="s">
        <v>0</v>
      </c>
      <c r="D699" s="25">
        <f>D700+D706</f>
        <v>24184542.399999999</v>
      </c>
      <c r="E699" s="26">
        <f t="shared" si="10"/>
        <v>4264080.2700000033</v>
      </c>
      <c r="F699" s="25">
        <f>F700+F706+F715</f>
        <v>28448622.670000002</v>
      </c>
      <c r="G699" s="2"/>
    </row>
    <row r="700" spans="1:7" ht="31.5" customHeight="1" outlineLevel="3" x14ac:dyDescent="0.25">
      <c r="A700" s="23" t="s">
        <v>331</v>
      </c>
      <c r="B700" s="63" t="s">
        <v>606</v>
      </c>
      <c r="C700" s="24" t="s">
        <v>0</v>
      </c>
      <c r="D700" s="25">
        <f>D701</f>
        <v>1257000</v>
      </c>
      <c r="E700" s="26">
        <f t="shared" si="10"/>
        <v>1369589.65</v>
      </c>
      <c r="F700" s="25">
        <f>F701</f>
        <v>2626589.65</v>
      </c>
      <c r="G700" s="2"/>
    </row>
    <row r="701" spans="1:7" ht="45" outlineLevel="4" x14ac:dyDescent="0.25">
      <c r="A701" s="23" t="s">
        <v>890</v>
      </c>
      <c r="B701" s="15" t="s">
        <v>889</v>
      </c>
      <c r="C701" s="24" t="s">
        <v>0</v>
      </c>
      <c r="D701" s="25">
        <f>D702+D704</f>
        <v>1257000</v>
      </c>
      <c r="E701" s="26">
        <f t="shared" si="10"/>
        <v>1369589.65</v>
      </c>
      <c r="F701" s="25">
        <f>F702+F704</f>
        <v>2626589.65</v>
      </c>
      <c r="G701" s="2"/>
    </row>
    <row r="702" spans="1:7" ht="18" customHeight="1" outlineLevel="5" x14ac:dyDescent="0.25">
      <c r="A702" s="23" t="s">
        <v>36</v>
      </c>
      <c r="B702" s="15" t="s">
        <v>889</v>
      </c>
      <c r="C702" s="24" t="s">
        <v>1</v>
      </c>
      <c r="D702" s="25">
        <f>D703</f>
        <v>1257000</v>
      </c>
      <c r="E702" s="26">
        <f t="shared" si="10"/>
        <v>-457.60000000009313</v>
      </c>
      <c r="F702" s="25">
        <f>F703</f>
        <v>1256542.3999999999</v>
      </c>
      <c r="G702" s="2"/>
    </row>
    <row r="703" spans="1:7" ht="30" outlineLevel="6" x14ac:dyDescent="0.25">
      <c r="A703" s="23" t="s">
        <v>37</v>
      </c>
      <c r="B703" s="15" t="s">
        <v>889</v>
      </c>
      <c r="C703" s="24" t="s">
        <v>2</v>
      </c>
      <c r="D703" s="16">
        <v>1257000</v>
      </c>
      <c r="E703" s="26">
        <f t="shared" si="10"/>
        <v>-457.60000000009313</v>
      </c>
      <c r="F703" s="16">
        <v>1256542.3999999999</v>
      </c>
      <c r="G703" s="2"/>
    </row>
    <row r="704" spans="1:7" outlineLevel="5" x14ac:dyDescent="0.25">
      <c r="A704" s="23" t="s">
        <v>39</v>
      </c>
      <c r="B704" s="15" t="s">
        <v>889</v>
      </c>
      <c r="C704" s="24" t="s">
        <v>3</v>
      </c>
      <c r="D704" s="25">
        <f>D705</f>
        <v>0</v>
      </c>
      <c r="E704" s="26">
        <f t="shared" si="10"/>
        <v>1370047.25</v>
      </c>
      <c r="F704" s="25">
        <f>F705</f>
        <v>1370047.25</v>
      </c>
      <c r="G704" s="2"/>
    </row>
    <row r="705" spans="1:7" outlineLevel="6" x14ac:dyDescent="0.25">
      <c r="A705" s="23" t="s">
        <v>172</v>
      </c>
      <c r="B705" s="15" t="s">
        <v>889</v>
      </c>
      <c r="C705" s="24" t="s">
        <v>4</v>
      </c>
      <c r="D705" s="25"/>
      <c r="E705" s="26">
        <f t="shared" si="10"/>
        <v>1370047.25</v>
      </c>
      <c r="F705" s="25">
        <v>1370047.25</v>
      </c>
      <c r="G705" s="2"/>
    </row>
    <row r="706" spans="1:7" ht="30" outlineLevel="3" x14ac:dyDescent="0.25">
      <c r="A706" s="23" t="s">
        <v>332</v>
      </c>
      <c r="B706" s="63" t="s">
        <v>607</v>
      </c>
      <c r="C706" s="24" t="s">
        <v>0</v>
      </c>
      <c r="D706" s="25">
        <f>D710+D707</f>
        <v>22927542.399999999</v>
      </c>
      <c r="E706" s="26">
        <f t="shared" si="10"/>
        <v>599292.09000000358</v>
      </c>
      <c r="F706" s="25">
        <f>F710+F707</f>
        <v>23526834.490000002</v>
      </c>
      <c r="G706" s="2"/>
    </row>
    <row r="707" spans="1:7" ht="33" customHeight="1" outlineLevel="4" x14ac:dyDescent="0.25">
      <c r="A707" s="23" t="s">
        <v>333</v>
      </c>
      <c r="B707" s="63" t="s">
        <v>608</v>
      </c>
      <c r="C707" s="24" t="s">
        <v>0</v>
      </c>
      <c r="D707" s="25">
        <f>D708</f>
        <v>12164250.9</v>
      </c>
      <c r="E707" s="26">
        <f t="shared" si="10"/>
        <v>598834.49000000022</v>
      </c>
      <c r="F707" s="25">
        <f>F708</f>
        <v>12763085.390000001</v>
      </c>
      <c r="G707" s="2"/>
    </row>
    <row r="708" spans="1:7" ht="21" customHeight="1" outlineLevel="5" x14ac:dyDescent="0.25">
      <c r="A708" s="23" t="s">
        <v>39</v>
      </c>
      <c r="B708" s="63" t="s">
        <v>608</v>
      </c>
      <c r="C708" s="24" t="s">
        <v>3</v>
      </c>
      <c r="D708" s="25">
        <f>D709</f>
        <v>12164250.9</v>
      </c>
      <c r="E708" s="26">
        <f t="shared" si="10"/>
        <v>598834.49000000022</v>
      </c>
      <c r="F708" s="25">
        <f>F709</f>
        <v>12763085.390000001</v>
      </c>
      <c r="G708" s="2"/>
    </row>
    <row r="709" spans="1:7" outlineLevel="6" x14ac:dyDescent="0.25">
      <c r="A709" s="23" t="s">
        <v>172</v>
      </c>
      <c r="B709" s="63" t="s">
        <v>608</v>
      </c>
      <c r="C709" s="24" t="s">
        <v>4</v>
      </c>
      <c r="D709" s="16">
        <v>12164250.9</v>
      </c>
      <c r="E709" s="26">
        <f t="shared" si="10"/>
        <v>598834.49000000022</v>
      </c>
      <c r="F709" s="16">
        <v>12763085.390000001</v>
      </c>
      <c r="G709" s="2"/>
    </row>
    <row r="710" spans="1:7" ht="45.75" customHeight="1" outlineLevel="4" x14ac:dyDescent="0.25">
      <c r="A710" s="23" t="s">
        <v>892</v>
      </c>
      <c r="B710" s="15" t="s">
        <v>891</v>
      </c>
      <c r="C710" s="24" t="s">
        <v>0</v>
      </c>
      <c r="D710" s="25">
        <f>D711+D713</f>
        <v>10763291.5</v>
      </c>
      <c r="E710" s="26">
        <f t="shared" si="10"/>
        <v>457.59999999962747</v>
      </c>
      <c r="F710" s="25">
        <f>F711+F713</f>
        <v>10763749.1</v>
      </c>
      <c r="G710" s="2"/>
    </row>
    <row r="711" spans="1:7" ht="21" customHeight="1" outlineLevel="5" x14ac:dyDescent="0.25">
      <c r="A711" s="23" t="s">
        <v>36</v>
      </c>
      <c r="B711" s="15" t="s">
        <v>891</v>
      </c>
      <c r="C711" s="24" t="s">
        <v>1</v>
      </c>
      <c r="D711" s="25">
        <f>D712</f>
        <v>4999542.4000000004</v>
      </c>
      <c r="E711" s="26">
        <f t="shared" si="10"/>
        <v>457.59999999962747</v>
      </c>
      <c r="F711" s="25">
        <f>F712</f>
        <v>5000000</v>
      </c>
      <c r="G711" s="2"/>
    </row>
    <row r="712" spans="1:7" ht="30" outlineLevel="6" x14ac:dyDescent="0.25">
      <c r="A712" s="23" t="s">
        <v>66</v>
      </c>
      <c r="B712" s="15" t="s">
        <v>891</v>
      </c>
      <c r="C712" s="24" t="s">
        <v>2</v>
      </c>
      <c r="D712" s="16">
        <v>4999542.4000000004</v>
      </c>
      <c r="E712" s="26">
        <f t="shared" si="10"/>
        <v>457.59999999962747</v>
      </c>
      <c r="F712" s="16">
        <v>5000000</v>
      </c>
      <c r="G712" s="2"/>
    </row>
    <row r="713" spans="1:7" outlineLevel="5" x14ac:dyDescent="0.25">
      <c r="A713" s="23" t="s">
        <v>39</v>
      </c>
      <c r="B713" s="15" t="s">
        <v>891</v>
      </c>
      <c r="C713" s="24" t="s">
        <v>3</v>
      </c>
      <c r="D713" s="25">
        <f>D714</f>
        <v>5763749.0999999996</v>
      </c>
      <c r="E713" s="26">
        <f t="shared" si="10"/>
        <v>0</v>
      </c>
      <c r="F713" s="25">
        <f>F714</f>
        <v>5763749.0999999996</v>
      </c>
      <c r="G713" s="2"/>
    </row>
    <row r="714" spans="1:7" outlineLevel="6" x14ac:dyDescent="0.25">
      <c r="A714" s="23" t="s">
        <v>172</v>
      </c>
      <c r="B714" s="15" t="s">
        <v>891</v>
      </c>
      <c r="C714" s="24" t="s">
        <v>4</v>
      </c>
      <c r="D714" s="25">
        <v>5763749.0999999996</v>
      </c>
      <c r="E714" s="26">
        <f t="shared" si="10"/>
        <v>0</v>
      </c>
      <c r="F714" s="25">
        <v>5763749.0999999996</v>
      </c>
      <c r="G714" s="2"/>
    </row>
    <row r="715" spans="1:7" outlineLevel="6" x14ac:dyDescent="0.25">
      <c r="A715" s="27" t="s">
        <v>937</v>
      </c>
      <c r="B715" s="28" t="s">
        <v>938</v>
      </c>
      <c r="C715" s="28"/>
      <c r="D715" s="25">
        <v>0</v>
      </c>
      <c r="E715" s="26">
        <f t="shared" si="10"/>
        <v>2295198.5299999998</v>
      </c>
      <c r="F715" s="25">
        <f>F716</f>
        <v>2295198.5299999998</v>
      </c>
      <c r="G715" s="2"/>
    </row>
    <row r="716" spans="1:7" outlineLevel="6" x14ac:dyDescent="0.25">
      <c r="A716" s="27" t="s">
        <v>939</v>
      </c>
      <c r="B716" s="28" t="s">
        <v>940</v>
      </c>
      <c r="C716" s="28"/>
      <c r="D716" s="25">
        <v>0</v>
      </c>
      <c r="E716" s="26">
        <f t="shared" si="10"/>
        <v>2295198.5299999998</v>
      </c>
      <c r="F716" s="25">
        <f>F717</f>
        <v>2295198.5299999998</v>
      </c>
      <c r="G716" s="2"/>
    </row>
    <row r="717" spans="1:7" outlineLevel="6" x14ac:dyDescent="0.25">
      <c r="A717" s="23" t="s">
        <v>39</v>
      </c>
      <c r="B717" s="28" t="s">
        <v>940</v>
      </c>
      <c r="C717" s="28" t="s">
        <v>1</v>
      </c>
      <c r="D717" s="25">
        <v>0</v>
      </c>
      <c r="E717" s="26">
        <f t="shared" si="10"/>
        <v>2295198.5299999998</v>
      </c>
      <c r="F717" s="25">
        <f>F718</f>
        <v>2295198.5299999998</v>
      </c>
      <c r="G717" s="2"/>
    </row>
    <row r="718" spans="1:7" ht="21.75" customHeight="1" outlineLevel="6" x14ac:dyDescent="0.25">
      <c r="A718" s="23" t="s">
        <v>172</v>
      </c>
      <c r="B718" s="28" t="s">
        <v>940</v>
      </c>
      <c r="C718" s="28" t="s">
        <v>2</v>
      </c>
      <c r="D718" s="25">
        <v>0</v>
      </c>
      <c r="E718" s="26">
        <f t="shared" si="10"/>
        <v>2295198.5299999998</v>
      </c>
      <c r="F718" s="25">
        <v>2295198.5299999998</v>
      </c>
      <c r="G718" s="2"/>
    </row>
    <row r="719" spans="1:7" ht="34.5" customHeight="1" x14ac:dyDescent="0.25">
      <c r="A719" s="29" t="s">
        <v>334</v>
      </c>
      <c r="B719" s="30" t="s">
        <v>609</v>
      </c>
      <c r="C719" s="31" t="s">
        <v>0</v>
      </c>
      <c r="D719" s="32">
        <f>D720+D739</f>
        <v>3385667.5</v>
      </c>
      <c r="E719" s="26">
        <f t="shared" si="10"/>
        <v>0</v>
      </c>
      <c r="F719" s="32">
        <f>F720+F739</f>
        <v>3385667.5</v>
      </c>
      <c r="G719" s="2"/>
    </row>
    <row r="720" spans="1:7" ht="34.5" customHeight="1" outlineLevel="1" x14ac:dyDescent="0.25">
      <c r="A720" s="23" t="s">
        <v>335</v>
      </c>
      <c r="B720" s="63" t="s">
        <v>610</v>
      </c>
      <c r="C720" s="24" t="s">
        <v>0</v>
      </c>
      <c r="D720" s="25">
        <f>D721+D725+D729+D735</f>
        <v>2285667.5</v>
      </c>
      <c r="E720" s="26">
        <f t="shared" ref="E720:E785" si="11">F720-D720</f>
        <v>0</v>
      </c>
      <c r="F720" s="25">
        <f>F721+F725+F729+F735</f>
        <v>2285667.5</v>
      </c>
      <c r="G720" s="2"/>
    </row>
    <row r="721" spans="1:7" ht="18.75" customHeight="1" outlineLevel="3" x14ac:dyDescent="0.25">
      <c r="A721" s="23" t="s">
        <v>336</v>
      </c>
      <c r="B721" s="63" t="s">
        <v>611</v>
      </c>
      <c r="C721" s="24" t="s">
        <v>0</v>
      </c>
      <c r="D721" s="25">
        <f>D722</f>
        <v>350000</v>
      </c>
      <c r="E721" s="26">
        <f t="shared" si="11"/>
        <v>0</v>
      </c>
      <c r="F721" s="25">
        <f>F722</f>
        <v>350000</v>
      </c>
      <c r="G721" s="2"/>
    </row>
    <row r="722" spans="1:7" ht="33" customHeight="1" outlineLevel="4" x14ac:dyDescent="0.25">
      <c r="A722" s="23" t="s">
        <v>337</v>
      </c>
      <c r="B722" s="63" t="s">
        <v>612</v>
      </c>
      <c r="C722" s="24" t="s">
        <v>0</v>
      </c>
      <c r="D722" s="25">
        <f>D723</f>
        <v>350000</v>
      </c>
      <c r="E722" s="26">
        <f t="shared" si="11"/>
        <v>0</v>
      </c>
      <c r="F722" s="25">
        <f>F723</f>
        <v>350000</v>
      </c>
      <c r="G722" s="2"/>
    </row>
    <row r="723" spans="1:7" outlineLevel="5" x14ac:dyDescent="0.25">
      <c r="A723" s="23" t="s">
        <v>58</v>
      </c>
      <c r="B723" s="63" t="s">
        <v>612</v>
      </c>
      <c r="C723" s="24" t="s">
        <v>9</v>
      </c>
      <c r="D723" s="25">
        <f>D724</f>
        <v>350000</v>
      </c>
      <c r="E723" s="26">
        <f t="shared" si="11"/>
        <v>0</v>
      </c>
      <c r="F723" s="25">
        <f>F724</f>
        <v>350000</v>
      </c>
      <c r="G723" s="2"/>
    </row>
    <row r="724" spans="1:7" ht="33" customHeight="1" outlineLevel="6" x14ac:dyDescent="0.25">
      <c r="A724" s="23" t="s">
        <v>338</v>
      </c>
      <c r="B724" s="63" t="s">
        <v>612</v>
      </c>
      <c r="C724" s="24" t="s">
        <v>20</v>
      </c>
      <c r="D724" s="25">
        <v>350000</v>
      </c>
      <c r="E724" s="26">
        <f t="shared" si="11"/>
        <v>0</v>
      </c>
      <c r="F724" s="25">
        <v>350000</v>
      </c>
      <c r="G724" s="2"/>
    </row>
    <row r="725" spans="1:7" ht="33.75" customHeight="1" outlineLevel="3" x14ac:dyDescent="0.25">
      <c r="A725" s="23" t="s">
        <v>339</v>
      </c>
      <c r="B725" s="63" t="s">
        <v>613</v>
      </c>
      <c r="C725" s="24" t="s">
        <v>0</v>
      </c>
      <c r="D725" s="25">
        <f>D726</f>
        <v>800000</v>
      </c>
      <c r="E725" s="26">
        <f t="shared" si="11"/>
        <v>0</v>
      </c>
      <c r="F725" s="25">
        <f>F726</f>
        <v>800000</v>
      </c>
      <c r="G725" s="2"/>
    </row>
    <row r="726" spans="1:7" ht="20.25" customHeight="1" outlineLevel="4" x14ac:dyDescent="0.25">
      <c r="A726" s="23" t="s">
        <v>340</v>
      </c>
      <c r="B726" s="63" t="s">
        <v>614</v>
      </c>
      <c r="C726" s="24" t="s">
        <v>0</v>
      </c>
      <c r="D726" s="25">
        <f>D727</f>
        <v>800000</v>
      </c>
      <c r="E726" s="26">
        <f t="shared" si="11"/>
        <v>0</v>
      </c>
      <c r="F726" s="25">
        <f>F727</f>
        <v>800000</v>
      </c>
      <c r="G726" s="2"/>
    </row>
    <row r="727" spans="1:7" outlineLevel="5" x14ac:dyDescent="0.25">
      <c r="A727" s="23" t="s">
        <v>102</v>
      </c>
      <c r="B727" s="63" t="s">
        <v>614</v>
      </c>
      <c r="C727" s="24" t="s">
        <v>9</v>
      </c>
      <c r="D727" s="25">
        <f>D728</f>
        <v>800000</v>
      </c>
      <c r="E727" s="26">
        <f t="shared" si="11"/>
        <v>0</v>
      </c>
      <c r="F727" s="25">
        <f>F728</f>
        <v>800000</v>
      </c>
      <c r="G727" s="2"/>
    </row>
    <row r="728" spans="1:7" ht="32.25" customHeight="1" outlineLevel="6" x14ac:dyDescent="0.25">
      <c r="A728" s="23" t="s">
        <v>338</v>
      </c>
      <c r="B728" s="63" t="s">
        <v>614</v>
      </c>
      <c r="C728" s="24" t="s">
        <v>20</v>
      </c>
      <c r="D728" s="25">
        <v>800000</v>
      </c>
      <c r="E728" s="26">
        <f t="shared" si="11"/>
        <v>0</v>
      </c>
      <c r="F728" s="25">
        <v>800000</v>
      </c>
      <c r="G728" s="2"/>
    </row>
    <row r="729" spans="1:7" ht="60" customHeight="1" outlineLevel="3" x14ac:dyDescent="0.25">
      <c r="A729" s="23" t="s">
        <v>341</v>
      </c>
      <c r="B729" s="63" t="s">
        <v>615</v>
      </c>
      <c r="C729" s="24" t="s">
        <v>0</v>
      </c>
      <c r="D729" s="25">
        <f>D730</f>
        <v>300000</v>
      </c>
      <c r="E729" s="26">
        <f t="shared" si="11"/>
        <v>0</v>
      </c>
      <c r="F729" s="25">
        <f>F730</f>
        <v>300000</v>
      </c>
      <c r="G729" s="2"/>
    </row>
    <row r="730" spans="1:7" ht="47.25" customHeight="1" outlineLevel="4" x14ac:dyDescent="0.25">
      <c r="A730" s="23" t="s">
        <v>342</v>
      </c>
      <c r="B730" s="63" t="s">
        <v>616</v>
      </c>
      <c r="C730" s="24" t="s">
        <v>0</v>
      </c>
      <c r="D730" s="25">
        <f>D731+D733</f>
        <v>300000</v>
      </c>
      <c r="E730" s="26">
        <f t="shared" si="11"/>
        <v>0</v>
      </c>
      <c r="F730" s="25">
        <f>F731+F733</f>
        <v>300000</v>
      </c>
      <c r="G730" s="2"/>
    </row>
    <row r="731" spans="1:7" ht="17.25" customHeight="1" outlineLevel="5" x14ac:dyDescent="0.25">
      <c r="A731" s="23" t="s">
        <v>35</v>
      </c>
      <c r="B731" s="63" t="s">
        <v>616</v>
      </c>
      <c r="C731" s="24" t="s">
        <v>1</v>
      </c>
      <c r="D731" s="25">
        <f>D732</f>
        <v>300000</v>
      </c>
      <c r="E731" s="26">
        <f t="shared" si="11"/>
        <v>-64000</v>
      </c>
      <c r="F731" s="25">
        <f>F732</f>
        <v>236000</v>
      </c>
      <c r="G731" s="2"/>
    </row>
    <row r="732" spans="1:7" ht="30" outlineLevel="6" x14ac:dyDescent="0.25">
      <c r="A732" s="23" t="s">
        <v>66</v>
      </c>
      <c r="B732" s="63" t="s">
        <v>616</v>
      </c>
      <c r="C732" s="24" t="s">
        <v>2</v>
      </c>
      <c r="D732" s="25">
        <v>300000</v>
      </c>
      <c r="E732" s="26">
        <f t="shared" si="11"/>
        <v>-64000</v>
      </c>
      <c r="F732" s="25">
        <v>236000</v>
      </c>
      <c r="G732" s="2"/>
    </row>
    <row r="733" spans="1:7" outlineLevel="5" x14ac:dyDescent="0.25">
      <c r="A733" s="23" t="s">
        <v>50</v>
      </c>
      <c r="B733" s="63" t="s">
        <v>616</v>
      </c>
      <c r="C733" s="24" t="s">
        <v>5</v>
      </c>
      <c r="D733" s="25">
        <f>D734</f>
        <v>0</v>
      </c>
      <c r="E733" s="26">
        <f t="shared" si="11"/>
        <v>64000</v>
      </c>
      <c r="F733" s="25">
        <f>F734</f>
        <v>64000</v>
      </c>
      <c r="G733" s="2"/>
    </row>
    <row r="734" spans="1:7" outlineLevel="6" x14ac:dyDescent="0.25">
      <c r="A734" s="23" t="s">
        <v>343</v>
      </c>
      <c r="B734" s="63" t="s">
        <v>616</v>
      </c>
      <c r="C734" s="24" t="s">
        <v>11</v>
      </c>
      <c r="D734" s="25"/>
      <c r="E734" s="26">
        <f t="shared" si="11"/>
        <v>64000</v>
      </c>
      <c r="F734" s="25">
        <v>64000</v>
      </c>
      <c r="G734" s="2"/>
    </row>
    <row r="735" spans="1:7" ht="32.25" customHeight="1" x14ac:dyDescent="0.25">
      <c r="A735" s="23" t="s">
        <v>722</v>
      </c>
      <c r="B735" s="63" t="s">
        <v>720</v>
      </c>
      <c r="C735" s="24" t="s">
        <v>0</v>
      </c>
      <c r="D735" s="25">
        <f>D736</f>
        <v>835667.5</v>
      </c>
      <c r="E735" s="26">
        <f t="shared" si="11"/>
        <v>0</v>
      </c>
      <c r="F735" s="25">
        <f>F736</f>
        <v>835667.5</v>
      </c>
      <c r="G735" s="2"/>
    </row>
    <row r="736" spans="1:7" ht="35.25" customHeight="1" outlineLevel="4" x14ac:dyDescent="0.25">
      <c r="A736" s="23" t="s">
        <v>211</v>
      </c>
      <c r="B736" s="63" t="s">
        <v>721</v>
      </c>
      <c r="C736" s="24" t="s">
        <v>0</v>
      </c>
      <c r="D736" s="25">
        <f>D737</f>
        <v>835667.5</v>
      </c>
      <c r="E736" s="26">
        <f t="shared" si="11"/>
        <v>0</v>
      </c>
      <c r="F736" s="25">
        <f>F737</f>
        <v>835667.5</v>
      </c>
      <c r="G736" s="2"/>
    </row>
    <row r="737" spans="1:7" ht="21" customHeight="1" outlineLevel="5" x14ac:dyDescent="0.25">
      <c r="A737" s="23" t="s">
        <v>36</v>
      </c>
      <c r="B737" s="63" t="s">
        <v>721</v>
      </c>
      <c r="C737" s="24" t="s">
        <v>1</v>
      </c>
      <c r="D737" s="25">
        <f>D738</f>
        <v>835667.5</v>
      </c>
      <c r="E737" s="26">
        <f t="shared" si="11"/>
        <v>0</v>
      </c>
      <c r="F737" s="25">
        <f>F738</f>
        <v>835667.5</v>
      </c>
      <c r="G737" s="2"/>
    </row>
    <row r="738" spans="1:7" ht="33" customHeight="1" outlineLevel="6" x14ac:dyDescent="0.25">
      <c r="A738" s="23" t="s">
        <v>37</v>
      </c>
      <c r="B738" s="63" t="s">
        <v>721</v>
      </c>
      <c r="C738" s="24" t="s">
        <v>2</v>
      </c>
      <c r="D738" s="25">
        <v>835667.5</v>
      </c>
      <c r="E738" s="26">
        <f t="shared" si="11"/>
        <v>0</v>
      </c>
      <c r="F738" s="25">
        <v>835667.5</v>
      </c>
      <c r="G738" s="2"/>
    </row>
    <row r="739" spans="1:7" ht="18.75" customHeight="1" outlineLevel="1" x14ac:dyDescent="0.25">
      <c r="A739" s="23" t="s">
        <v>344</v>
      </c>
      <c r="B739" s="63" t="s">
        <v>617</v>
      </c>
      <c r="C739" s="24" t="s">
        <v>0</v>
      </c>
      <c r="D739" s="25">
        <f>D740</f>
        <v>1100000</v>
      </c>
      <c r="E739" s="26">
        <f t="shared" si="11"/>
        <v>0</v>
      </c>
      <c r="F739" s="25">
        <f>F740</f>
        <v>1100000</v>
      </c>
      <c r="G739" s="2"/>
    </row>
    <row r="740" spans="1:7" ht="32.25" customHeight="1" outlineLevel="3" x14ac:dyDescent="0.25">
      <c r="A740" s="23" t="s">
        <v>345</v>
      </c>
      <c r="B740" s="63" t="s">
        <v>618</v>
      </c>
      <c r="C740" s="24" t="s">
        <v>0</v>
      </c>
      <c r="D740" s="25">
        <f>D741</f>
        <v>1100000</v>
      </c>
      <c r="E740" s="26">
        <f t="shared" si="11"/>
        <v>0</v>
      </c>
      <c r="F740" s="25">
        <f>F741</f>
        <v>1100000</v>
      </c>
      <c r="G740" s="2"/>
    </row>
    <row r="741" spans="1:7" ht="61.5" customHeight="1" outlineLevel="4" x14ac:dyDescent="0.25">
      <c r="A741" s="23" t="s">
        <v>346</v>
      </c>
      <c r="B741" s="63" t="s">
        <v>619</v>
      </c>
      <c r="C741" s="24" t="s">
        <v>0</v>
      </c>
      <c r="D741" s="25">
        <f>D742</f>
        <v>1100000</v>
      </c>
      <c r="E741" s="26">
        <f t="shared" si="11"/>
        <v>0</v>
      </c>
      <c r="F741" s="25">
        <f>F742</f>
        <v>1100000</v>
      </c>
      <c r="G741" s="2"/>
    </row>
    <row r="742" spans="1:7" ht="30" customHeight="1" outlineLevel="5" x14ac:dyDescent="0.25">
      <c r="A742" s="23" t="s">
        <v>347</v>
      </c>
      <c r="B742" s="63" t="s">
        <v>619</v>
      </c>
      <c r="C742" s="24" t="s">
        <v>18</v>
      </c>
      <c r="D742" s="25">
        <f>D743</f>
        <v>1100000</v>
      </c>
      <c r="E742" s="26">
        <f t="shared" si="11"/>
        <v>0</v>
      </c>
      <c r="F742" s="25">
        <f>F743</f>
        <v>1100000</v>
      </c>
      <c r="G742" s="2"/>
    </row>
    <row r="743" spans="1:7" ht="48.75" customHeight="1" outlineLevel="6" x14ac:dyDescent="0.25">
      <c r="A743" s="23" t="s">
        <v>348</v>
      </c>
      <c r="B743" s="63" t="s">
        <v>619</v>
      </c>
      <c r="C743" s="24" t="s">
        <v>21</v>
      </c>
      <c r="D743" s="25">
        <v>1100000</v>
      </c>
      <c r="E743" s="26">
        <f t="shared" si="11"/>
        <v>0</v>
      </c>
      <c r="F743" s="25">
        <v>1100000</v>
      </c>
      <c r="G743" s="2"/>
    </row>
    <row r="744" spans="1:7" ht="32.25" customHeight="1" x14ac:dyDescent="0.25">
      <c r="A744" s="29" t="s">
        <v>349</v>
      </c>
      <c r="B744" s="30" t="s">
        <v>620</v>
      </c>
      <c r="C744" s="31" t="s">
        <v>0</v>
      </c>
      <c r="D744" s="32">
        <f>D745+D749+D753+D759</f>
        <v>5651000</v>
      </c>
      <c r="E744" s="26">
        <f t="shared" si="11"/>
        <v>0</v>
      </c>
      <c r="F744" s="32">
        <f>F745+F749+F753+F759</f>
        <v>5651000</v>
      </c>
      <c r="G744" s="2"/>
    </row>
    <row r="745" spans="1:7" ht="46.5" customHeight="1" outlineLevel="3" x14ac:dyDescent="0.25">
      <c r="A745" s="23" t="s">
        <v>350</v>
      </c>
      <c r="B745" s="63" t="s">
        <v>621</v>
      </c>
      <c r="C745" s="24" t="s">
        <v>0</v>
      </c>
      <c r="D745" s="25">
        <f>D746</f>
        <v>4816000</v>
      </c>
      <c r="E745" s="26">
        <f t="shared" si="11"/>
        <v>0</v>
      </c>
      <c r="F745" s="25">
        <f>F746</f>
        <v>4816000</v>
      </c>
      <c r="G745" s="2"/>
    </row>
    <row r="746" spans="1:7" ht="47.25" customHeight="1" outlineLevel="4" x14ac:dyDescent="0.25">
      <c r="A746" s="23" t="s">
        <v>351</v>
      </c>
      <c r="B746" s="63" t="s">
        <v>622</v>
      </c>
      <c r="C746" s="24" t="s">
        <v>0</v>
      </c>
      <c r="D746" s="25">
        <f>D747</f>
        <v>4816000</v>
      </c>
      <c r="E746" s="26">
        <f t="shared" si="11"/>
        <v>0</v>
      </c>
      <c r="F746" s="25">
        <f>F747</f>
        <v>4816000</v>
      </c>
      <c r="G746" s="2"/>
    </row>
    <row r="747" spans="1:7" outlineLevel="5" x14ac:dyDescent="0.25">
      <c r="A747" s="23" t="s">
        <v>102</v>
      </c>
      <c r="B747" s="63" t="s">
        <v>622</v>
      </c>
      <c r="C747" s="24" t="s">
        <v>9</v>
      </c>
      <c r="D747" s="25">
        <f>D748</f>
        <v>4816000</v>
      </c>
      <c r="E747" s="26">
        <f t="shared" si="11"/>
        <v>0</v>
      </c>
      <c r="F747" s="25">
        <f>F748</f>
        <v>4816000</v>
      </c>
      <c r="G747" s="2"/>
    </row>
    <row r="748" spans="1:7" ht="33" customHeight="1" outlineLevel="6" x14ac:dyDescent="0.25">
      <c r="A748" s="23" t="s">
        <v>338</v>
      </c>
      <c r="B748" s="63" t="s">
        <v>622</v>
      </c>
      <c r="C748" s="24" t="s">
        <v>20</v>
      </c>
      <c r="D748" s="25">
        <v>4816000</v>
      </c>
      <c r="E748" s="26">
        <f t="shared" si="11"/>
        <v>0</v>
      </c>
      <c r="F748" s="25">
        <v>4816000</v>
      </c>
      <c r="G748" s="2"/>
    </row>
    <row r="749" spans="1:7" ht="33.75" hidden="1" customHeight="1" outlineLevel="3" x14ac:dyDescent="0.25">
      <c r="A749" s="23" t="s">
        <v>352</v>
      </c>
      <c r="B749" s="63" t="s">
        <v>623</v>
      </c>
      <c r="C749" s="24" t="s">
        <v>0</v>
      </c>
      <c r="D749" s="25">
        <f>D750</f>
        <v>0</v>
      </c>
      <c r="E749" s="26">
        <f t="shared" si="11"/>
        <v>0</v>
      </c>
      <c r="F749" s="25">
        <f>F750</f>
        <v>0</v>
      </c>
      <c r="G749" s="2"/>
    </row>
    <row r="750" spans="1:7" ht="30" hidden="1" outlineLevel="4" x14ac:dyDescent="0.25">
      <c r="A750" s="23" t="s">
        <v>353</v>
      </c>
      <c r="B750" s="63" t="s">
        <v>624</v>
      </c>
      <c r="C750" s="24" t="s">
        <v>0</v>
      </c>
      <c r="D750" s="25">
        <f>D751</f>
        <v>0</v>
      </c>
      <c r="E750" s="26">
        <f t="shared" si="11"/>
        <v>0</v>
      </c>
      <c r="F750" s="25">
        <f>F751</f>
        <v>0</v>
      </c>
      <c r="G750" s="2"/>
    </row>
    <row r="751" spans="1:7" ht="18" hidden="1" customHeight="1" outlineLevel="5" x14ac:dyDescent="0.25">
      <c r="A751" s="23" t="s">
        <v>35</v>
      </c>
      <c r="B751" s="63" t="s">
        <v>624</v>
      </c>
      <c r="C751" s="24" t="s">
        <v>1</v>
      </c>
      <c r="D751" s="25">
        <f>D752</f>
        <v>0</v>
      </c>
      <c r="E751" s="26">
        <f t="shared" si="11"/>
        <v>0</v>
      </c>
      <c r="F751" s="25">
        <f>F752</f>
        <v>0</v>
      </c>
      <c r="G751" s="2"/>
    </row>
    <row r="752" spans="1:7" ht="30" hidden="1" outlineLevel="6" x14ac:dyDescent="0.25">
      <c r="A752" s="23" t="s">
        <v>66</v>
      </c>
      <c r="B752" s="63" t="s">
        <v>624</v>
      </c>
      <c r="C752" s="24" t="s">
        <v>2</v>
      </c>
      <c r="D752" s="25"/>
      <c r="E752" s="26">
        <f t="shared" si="11"/>
        <v>0</v>
      </c>
      <c r="F752" s="25"/>
      <c r="G752" s="2"/>
    </row>
    <row r="753" spans="1:7" ht="30" outlineLevel="3" collapsed="1" x14ac:dyDescent="0.25">
      <c r="A753" s="23" t="s">
        <v>354</v>
      </c>
      <c r="B753" s="63" t="s">
        <v>625</v>
      </c>
      <c r="C753" s="24" t="s">
        <v>0</v>
      </c>
      <c r="D753" s="25">
        <f>D754</f>
        <v>835000</v>
      </c>
      <c r="E753" s="26">
        <f t="shared" si="11"/>
        <v>0</v>
      </c>
      <c r="F753" s="25">
        <f>F754</f>
        <v>835000</v>
      </c>
      <c r="G753" s="2"/>
    </row>
    <row r="754" spans="1:7" ht="18" customHeight="1" outlineLevel="4" x14ac:dyDescent="0.25">
      <c r="A754" s="23" t="s">
        <v>355</v>
      </c>
      <c r="B754" s="63" t="s">
        <v>626</v>
      </c>
      <c r="C754" s="24" t="s">
        <v>0</v>
      </c>
      <c r="D754" s="25">
        <f>D755+D757</f>
        <v>835000</v>
      </c>
      <c r="E754" s="26">
        <f t="shared" si="11"/>
        <v>0</v>
      </c>
      <c r="F754" s="25">
        <f>F755+F757</f>
        <v>835000</v>
      </c>
      <c r="G754" s="2"/>
    </row>
    <row r="755" spans="1:7" ht="20.25" customHeight="1" outlineLevel="5" x14ac:dyDescent="0.25">
      <c r="A755" s="23" t="s">
        <v>35</v>
      </c>
      <c r="B755" s="63" t="s">
        <v>626</v>
      </c>
      <c r="C755" s="24" t="s">
        <v>1</v>
      </c>
      <c r="D755" s="25">
        <f>D756</f>
        <v>835000</v>
      </c>
      <c r="E755" s="26">
        <f t="shared" si="11"/>
        <v>-250000</v>
      </c>
      <c r="F755" s="25">
        <f>F756</f>
        <v>585000</v>
      </c>
      <c r="G755" s="2"/>
    </row>
    <row r="756" spans="1:7" ht="30" outlineLevel="6" x14ac:dyDescent="0.25">
      <c r="A756" s="23" t="s">
        <v>66</v>
      </c>
      <c r="B756" s="63" t="s">
        <v>626</v>
      </c>
      <c r="C756" s="24" t="s">
        <v>2</v>
      </c>
      <c r="D756" s="25">
        <v>835000</v>
      </c>
      <c r="E756" s="26">
        <f t="shared" si="11"/>
        <v>-250000</v>
      </c>
      <c r="F756" s="25">
        <v>585000</v>
      </c>
      <c r="G756" s="2"/>
    </row>
    <row r="757" spans="1:7" outlineLevel="5" x14ac:dyDescent="0.25">
      <c r="A757" s="23" t="s">
        <v>102</v>
      </c>
      <c r="B757" s="63" t="s">
        <v>626</v>
      </c>
      <c r="C757" s="24" t="s">
        <v>9</v>
      </c>
      <c r="D757" s="25">
        <f>D758</f>
        <v>0</v>
      </c>
      <c r="E757" s="26">
        <f t="shared" si="11"/>
        <v>250000</v>
      </c>
      <c r="F757" s="25">
        <f>F758</f>
        <v>250000</v>
      </c>
      <c r="G757" s="2"/>
    </row>
    <row r="758" spans="1:7" ht="30" outlineLevel="6" x14ac:dyDescent="0.25">
      <c r="A758" s="23" t="s">
        <v>338</v>
      </c>
      <c r="B758" s="63" t="s">
        <v>626</v>
      </c>
      <c r="C758" s="24">
        <v>810</v>
      </c>
      <c r="D758" s="25"/>
      <c r="E758" s="26">
        <f t="shared" si="11"/>
        <v>250000</v>
      </c>
      <c r="F758" s="25">
        <v>250000</v>
      </c>
      <c r="G758" s="2"/>
    </row>
    <row r="759" spans="1:7" ht="30" hidden="1" outlineLevel="3" x14ac:dyDescent="0.25">
      <c r="A759" s="23" t="s">
        <v>356</v>
      </c>
      <c r="B759" s="63" t="s">
        <v>627</v>
      </c>
      <c r="C759" s="24" t="s">
        <v>0</v>
      </c>
      <c r="D759" s="25">
        <f>D760</f>
        <v>0</v>
      </c>
      <c r="E759" s="26">
        <f t="shared" si="11"/>
        <v>0</v>
      </c>
      <c r="F759" s="25">
        <f>F760</f>
        <v>0</v>
      </c>
      <c r="G759" s="2"/>
    </row>
    <row r="760" spans="1:7" ht="20.25" hidden="1" customHeight="1" outlineLevel="4" x14ac:dyDescent="0.25">
      <c r="A760" s="62" t="s">
        <v>748</v>
      </c>
      <c r="B760" s="63" t="s">
        <v>787</v>
      </c>
      <c r="C760" s="24" t="s">
        <v>0</v>
      </c>
      <c r="D760" s="25">
        <f>D761</f>
        <v>0</v>
      </c>
      <c r="E760" s="26">
        <f t="shared" si="11"/>
        <v>0</v>
      </c>
      <c r="F760" s="25">
        <f>F761</f>
        <v>0</v>
      </c>
      <c r="G760" s="2"/>
    </row>
    <row r="761" spans="1:7" ht="18" hidden="1" customHeight="1" outlineLevel="5" x14ac:dyDescent="0.25">
      <c r="A761" s="23" t="s">
        <v>35</v>
      </c>
      <c r="B761" s="63" t="s">
        <v>787</v>
      </c>
      <c r="C761" s="24" t="s">
        <v>1</v>
      </c>
      <c r="D761" s="25">
        <f>D762</f>
        <v>0</v>
      </c>
      <c r="E761" s="26">
        <f t="shared" si="11"/>
        <v>0</v>
      </c>
      <c r="F761" s="25">
        <f>F762</f>
        <v>0</v>
      </c>
      <c r="G761" s="2"/>
    </row>
    <row r="762" spans="1:7" ht="30" hidden="1" outlineLevel="6" x14ac:dyDescent="0.25">
      <c r="A762" s="23" t="s">
        <v>66</v>
      </c>
      <c r="B762" s="63" t="s">
        <v>787</v>
      </c>
      <c r="C762" s="24" t="s">
        <v>2</v>
      </c>
      <c r="D762" s="25"/>
      <c r="E762" s="26">
        <f t="shared" si="11"/>
        <v>0</v>
      </c>
      <c r="F762" s="25"/>
      <c r="G762" s="2"/>
    </row>
    <row r="763" spans="1:7" ht="30.75" customHeight="1" collapsed="1" x14ac:dyDescent="0.25">
      <c r="A763" s="29" t="s">
        <v>357</v>
      </c>
      <c r="B763" s="30" t="s">
        <v>628</v>
      </c>
      <c r="C763" s="31" t="s">
        <v>0</v>
      </c>
      <c r="D763" s="32">
        <f>D764</f>
        <v>27700000</v>
      </c>
      <c r="E763" s="26">
        <f t="shared" si="11"/>
        <v>847584.1099999994</v>
      </c>
      <c r="F763" s="32">
        <f>F764</f>
        <v>28547584.109999999</v>
      </c>
      <c r="G763" s="2"/>
    </row>
    <row r="764" spans="1:7" outlineLevel="3" x14ac:dyDescent="0.25">
      <c r="A764" s="23" t="s">
        <v>358</v>
      </c>
      <c r="B764" s="63" t="s">
        <v>629</v>
      </c>
      <c r="C764" s="24" t="s">
        <v>0</v>
      </c>
      <c r="D764" s="25">
        <f>D765+D770</f>
        <v>27700000</v>
      </c>
      <c r="E764" s="26">
        <f t="shared" si="11"/>
        <v>847584.1099999994</v>
      </c>
      <c r="F764" s="25">
        <f>F765+F770</f>
        <v>28547584.109999999</v>
      </c>
      <c r="G764" s="2"/>
    </row>
    <row r="765" spans="1:7" ht="45" customHeight="1" outlineLevel="4" x14ac:dyDescent="0.25">
      <c r="A765" s="23" t="s">
        <v>359</v>
      </c>
      <c r="B765" s="63" t="s">
        <v>630</v>
      </c>
      <c r="C765" s="24" t="s">
        <v>0</v>
      </c>
      <c r="D765" s="25">
        <f>D766</f>
        <v>2000000</v>
      </c>
      <c r="E765" s="26">
        <f t="shared" si="11"/>
        <v>1347584.1099999999</v>
      </c>
      <c r="F765" s="25">
        <f>F766+F768</f>
        <v>3347584.11</v>
      </c>
      <c r="G765" s="2"/>
    </row>
    <row r="766" spans="1:7" ht="15.75" customHeight="1" outlineLevel="5" x14ac:dyDescent="0.25">
      <c r="A766" s="23" t="s">
        <v>35</v>
      </c>
      <c r="B766" s="63" t="s">
        <v>630</v>
      </c>
      <c r="C766" s="24" t="s">
        <v>1</v>
      </c>
      <c r="D766" s="25">
        <f>D767</f>
        <v>2000000</v>
      </c>
      <c r="E766" s="26">
        <f t="shared" si="11"/>
        <v>-1150000</v>
      </c>
      <c r="F766" s="25">
        <f>F767</f>
        <v>850000</v>
      </c>
      <c r="G766" s="2"/>
    </row>
    <row r="767" spans="1:7" ht="30" outlineLevel="6" x14ac:dyDescent="0.25">
      <c r="A767" s="23" t="s">
        <v>66</v>
      </c>
      <c r="B767" s="63" t="s">
        <v>630</v>
      </c>
      <c r="C767" s="24" t="s">
        <v>2</v>
      </c>
      <c r="D767" s="25">
        <v>2000000</v>
      </c>
      <c r="E767" s="26">
        <f t="shared" si="11"/>
        <v>-1150000</v>
      </c>
      <c r="F767" s="25">
        <v>850000</v>
      </c>
      <c r="G767" s="2"/>
    </row>
    <row r="768" spans="1:7" outlineLevel="6" x14ac:dyDescent="0.25">
      <c r="A768" s="23" t="s">
        <v>361</v>
      </c>
      <c r="B768" s="63" t="s">
        <v>630</v>
      </c>
      <c r="C768" s="24">
        <v>500</v>
      </c>
      <c r="D768" s="25">
        <v>0</v>
      </c>
      <c r="E768" s="26">
        <f t="shared" si="11"/>
        <v>2497584.11</v>
      </c>
      <c r="F768" s="25">
        <f>F769</f>
        <v>2497584.11</v>
      </c>
      <c r="G768" s="2"/>
    </row>
    <row r="769" spans="1:7" outlineLevel="6" x14ac:dyDescent="0.25">
      <c r="A769" s="23" t="s">
        <v>40</v>
      </c>
      <c r="B769" s="63" t="s">
        <v>630</v>
      </c>
      <c r="C769" s="24">
        <v>540</v>
      </c>
      <c r="D769" s="25">
        <v>0</v>
      </c>
      <c r="E769" s="26">
        <f t="shared" si="11"/>
        <v>2497584.11</v>
      </c>
      <c r="F769" s="25">
        <v>2497584.11</v>
      </c>
      <c r="G769" s="2"/>
    </row>
    <row r="770" spans="1:7" ht="34.5" customHeight="1" outlineLevel="4" x14ac:dyDescent="0.25">
      <c r="A770" s="23" t="s">
        <v>360</v>
      </c>
      <c r="B770" s="63" t="s">
        <v>631</v>
      </c>
      <c r="C770" s="24" t="s">
        <v>0</v>
      </c>
      <c r="D770" s="25">
        <f>D771+D773</f>
        <v>25700000</v>
      </c>
      <c r="E770" s="26">
        <f t="shared" si="11"/>
        <v>-500000</v>
      </c>
      <c r="F770" s="25">
        <f>F771+F773</f>
        <v>25200000</v>
      </c>
      <c r="G770" s="2"/>
    </row>
    <row r="771" spans="1:7" outlineLevel="5" x14ac:dyDescent="0.25">
      <c r="A771" s="23" t="s">
        <v>361</v>
      </c>
      <c r="B771" s="63" t="s">
        <v>631</v>
      </c>
      <c r="C771" s="24" t="s">
        <v>3</v>
      </c>
      <c r="D771" s="25">
        <f>D772</f>
        <v>22500000</v>
      </c>
      <c r="E771" s="26">
        <f t="shared" si="11"/>
        <v>0</v>
      </c>
      <c r="F771" s="25">
        <f>F772</f>
        <v>22500000</v>
      </c>
      <c r="G771" s="2"/>
    </row>
    <row r="772" spans="1:7" outlineLevel="6" x14ac:dyDescent="0.25">
      <c r="A772" s="23" t="s">
        <v>40</v>
      </c>
      <c r="B772" s="63" t="s">
        <v>631</v>
      </c>
      <c r="C772" s="24" t="s">
        <v>4</v>
      </c>
      <c r="D772" s="25">
        <v>22500000</v>
      </c>
      <c r="E772" s="26">
        <f t="shared" si="11"/>
        <v>0</v>
      </c>
      <c r="F772" s="25">
        <v>22500000</v>
      </c>
      <c r="G772" s="2"/>
    </row>
    <row r="773" spans="1:7" outlineLevel="5" x14ac:dyDescent="0.25">
      <c r="A773" s="23" t="s">
        <v>58</v>
      </c>
      <c r="B773" s="63" t="s">
        <v>631</v>
      </c>
      <c r="C773" s="24" t="s">
        <v>9</v>
      </c>
      <c r="D773" s="25">
        <f>D774</f>
        <v>3200000</v>
      </c>
      <c r="E773" s="26">
        <f t="shared" si="11"/>
        <v>-500000</v>
      </c>
      <c r="F773" s="25">
        <f>F774</f>
        <v>2700000</v>
      </c>
      <c r="G773" s="2"/>
    </row>
    <row r="774" spans="1:7" ht="32.25" customHeight="1" outlineLevel="6" x14ac:dyDescent="0.25">
      <c r="A774" s="23" t="s">
        <v>338</v>
      </c>
      <c r="B774" s="63" t="s">
        <v>631</v>
      </c>
      <c r="C774" s="24" t="s">
        <v>20</v>
      </c>
      <c r="D774" s="25">
        <v>3200000</v>
      </c>
      <c r="E774" s="26">
        <f t="shared" si="11"/>
        <v>-500000</v>
      </c>
      <c r="F774" s="25">
        <v>2700000</v>
      </c>
      <c r="G774" s="2"/>
    </row>
    <row r="775" spans="1:7" ht="31.5" customHeight="1" x14ac:dyDescent="0.25">
      <c r="A775" s="29" t="s">
        <v>789</v>
      </c>
      <c r="B775" s="30" t="s">
        <v>790</v>
      </c>
      <c r="C775" s="31" t="s">
        <v>0</v>
      </c>
      <c r="D775" s="32">
        <f>D776+D813</f>
        <v>1272082</v>
      </c>
      <c r="E775" s="26">
        <f t="shared" si="11"/>
        <v>0</v>
      </c>
      <c r="F775" s="32">
        <f>F776+F813</f>
        <v>1272082</v>
      </c>
      <c r="G775" s="2"/>
    </row>
    <row r="776" spans="1:7" ht="31.5" customHeight="1" x14ac:dyDescent="0.25">
      <c r="A776" s="23" t="s">
        <v>792</v>
      </c>
      <c r="B776" s="63" t="s">
        <v>791</v>
      </c>
      <c r="C776" s="24" t="s">
        <v>0</v>
      </c>
      <c r="D776" s="25">
        <f>D777+D781+D785+D789+D795+D799+D809</f>
        <v>686000</v>
      </c>
      <c r="E776" s="26">
        <f t="shared" si="11"/>
        <v>0</v>
      </c>
      <c r="F776" s="25">
        <f>F777+F781+F785+F789+F795+F799+F809+F805</f>
        <v>686000</v>
      </c>
      <c r="G776" s="2"/>
    </row>
    <row r="777" spans="1:7" ht="30" outlineLevel="3" x14ac:dyDescent="0.25">
      <c r="A777" s="23" t="s">
        <v>362</v>
      </c>
      <c r="B777" s="63" t="s">
        <v>793</v>
      </c>
      <c r="C777" s="24" t="s">
        <v>0</v>
      </c>
      <c r="D777" s="25">
        <f>D778</f>
        <v>86000</v>
      </c>
      <c r="E777" s="26">
        <f t="shared" si="11"/>
        <v>21836.67</v>
      </c>
      <c r="F777" s="25">
        <f>F778</f>
        <v>107836.67</v>
      </c>
      <c r="G777" s="2"/>
    </row>
    <row r="778" spans="1:7" ht="16.5" customHeight="1" outlineLevel="4" x14ac:dyDescent="0.25">
      <c r="A778" s="23" t="s">
        <v>363</v>
      </c>
      <c r="B778" s="63" t="s">
        <v>794</v>
      </c>
      <c r="C778" s="24" t="s">
        <v>0</v>
      </c>
      <c r="D778" s="25">
        <f>D779</f>
        <v>86000</v>
      </c>
      <c r="E778" s="26">
        <f t="shared" si="11"/>
        <v>21836.67</v>
      </c>
      <c r="F778" s="25">
        <f>F779</f>
        <v>107836.67</v>
      </c>
      <c r="G778" s="2"/>
    </row>
    <row r="779" spans="1:7" ht="20.25" customHeight="1" outlineLevel="5" x14ac:dyDescent="0.25">
      <c r="A779" s="23" t="s">
        <v>36</v>
      </c>
      <c r="B779" s="63" t="s">
        <v>794</v>
      </c>
      <c r="C779" s="24" t="s">
        <v>1</v>
      </c>
      <c r="D779" s="25">
        <f>D780</f>
        <v>86000</v>
      </c>
      <c r="E779" s="26">
        <f t="shared" si="11"/>
        <v>21836.67</v>
      </c>
      <c r="F779" s="25">
        <f>F780</f>
        <v>107836.67</v>
      </c>
      <c r="G779" s="2"/>
    </row>
    <row r="780" spans="1:7" ht="30" outlineLevel="6" x14ac:dyDescent="0.25">
      <c r="A780" s="23" t="s">
        <v>66</v>
      </c>
      <c r="B780" s="63" t="s">
        <v>794</v>
      </c>
      <c r="C780" s="24" t="s">
        <v>2</v>
      </c>
      <c r="D780" s="25">
        <v>86000</v>
      </c>
      <c r="E780" s="26">
        <f t="shared" si="11"/>
        <v>21836.67</v>
      </c>
      <c r="F780" s="25">
        <v>107836.67</v>
      </c>
      <c r="G780" s="2"/>
    </row>
    <row r="781" spans="1:7" ht="45.75" customHeight="1" outlineLevel="3" x14ac:dyDescent="0.25">
      <c r="A781" s="23" t="s">
        <v>364</v>
      </c>
      <c r="B781" s="63" t="s">
        <v>795</v>
      </c>
      <c r="C781" s="24" t="s">
        <v>0</v>
      </c>
      <c r="D781" s="25">
        <f>D782</f>
        <v>100000</v>
      </c>
      <c r="E781" s="26">
        <f t="shared" si="11"/>
        <v>294708.33</v>
      </c>
      <c r="F781" s="25">
        <f>F782</f>
        <v>394708.33</v>
      </c>
      <c r="G781" s="2"/>
    </row>
    <row r="782" spans="1:7" ht="36.75" customHeight="1" outlineLevel="4" x14ac:dyDescent="0.25">
      <c r="A782" s="23" t="s">
        <v>365</v>
      </c>
      <c r="B782" s="63" t="s">
        <v>796</v>
      </c>
      <c r="C782" s="24" t="s">
        <v>0</v>
      </c>
      <c r="D782" s="25">
        <f>D783</f>
        <v>100000</v>
      </c>
      <c r="E782" s="26">
        <f t="shared" si="11"/>
        <v>294708.33</v>
      </c>
      <c r="F782" s="25">
        <f>F783</f>
        <v>394708.33</v>
      </c>
      <c r="G782" s="2"/>
    </row>
    <row r="783" spans="1:7" ht="21" customHeight="1" outlineLevel="5" x14ac:dyDescent="0.25">
      <c r="A783" s="23" t="s">
        <v>35</v>
      </c>
      <c r="B783" s="63" t="s">
        <v>796</v>
      </c>
      <c r="C783" s="24" t="s">
        <v>1</v>
      </c>
      <c r="D783" s="25">
        <f>D784</f>
        <v>100000</v>
      </c>
      <c r="E783" s="26">
        <f t="shared" si="11"/>
        <v>294708.33</v>
      </c>
      <c r="F783" s="25">
        <f>F784</f>
        <v>394708.33</v>
      </c>
      <c r="G783" s="2"/>
    </row>
    <row r="784" spans="1:7" ht="30" outlineLevel="6" x14ac:dyDescent="0.25">
      <c r="A784" s="23" t="s">
        <v>37</v>
      </c>
      <c r="B784" s="63" t="s">
        <v>796</v>
      </c>
      <c r="C784" s="24" t="s">
        <v>2</v>
      </c>
      <c r="D784" s="25">
        <v>100000</v>
      </c>
      <c r="E784" s="26">
        <f t="shared" si="11"/>
        <v>294708.33</v>
      </c>
      <c r="F784" s="25">
        <v>394708.33</v>
      </c>
      <c r="G784" s="2"/>
    </row>
    <row r="785" spans="1:7" ht="30" hidden="1" customHeight="1" outlineLevel="3" x14ac:dyDescent="0.25">
      <c r="A785" s="23" t="s">
        <v>366</v>
      </c>
      <c r="B785" s="63" t="s">
        <v>902</v>
      </c>
      <c r="C785" s="24" t="s">
        <v>0</v>
      </c>
      <c r="D785" s="25">
        <f>D786</f>
        <v>200000</v>
      </c>
      <c r="E785" s="26">
        <f t="shared" si="11"/>
        <v>-200000</v>
      </c>
      <c r="F785" s="25">
        <f>F786</f>
        <v>0</v>
      </c>
      <c r="G785" s="2"/>
    </row>
    <row r="786" spans="1:7" ht="21.75" hidden="1" customHeight="1" outlineLevel="4" x14ac:dyDescent="0.25">
      <c r="A786" s="23" t="s">
        <v>367</v>
      </c>
      <c r="B786" s="63" t="s">
        <v>903</v>
      </c>
      <c r="C786" s="24" t="s">
        <v>0</v>
      </c>
      <c r="D786" s="25">
        <f>D787</f>
        <v>200000</v>
      </c>
      <c r="E786" s="26">
        <f t="shared" ref="E786:E829" si="12">F786-D786</f>
        <v>-200000</v>
      </c>
      <c r="F786" s="25">
        <f>F787</f>
        <v>0</v>
      </c>
      <c r="G786" s="2"/>
    </row>
    <row r="787" spans="1:7" ht="19.5" hidden="1" customHeight="1" outlineLevel="5" x14ac:dyDescent="0.25">
      <c r="A787" s="23" t="s">
        <v>35</v>
      </c>
      <c r="B787" s="63" t="s">
        <v>903</v>
      </c>
      <c r="C787" s="24" t="s">
        <v>1</v>
      </c>
      <c r="D787" s="25">
        <f>D788</f>
        <v>200000</v>
      </c>
      <c r="E787" s="26">
        <f t="shared" si="12"/>
        <v>-200000</v>
      </c>
      <c r="F787" s="25">
        <f>F788</f>
        <v>0</v>
      </c>
      <c r="G787" s="2"/>
    </row>
    <row r="788" spans="1:7" ht="30" hidden="1" outlineLevel="6" x14ac:dyDescent="0.25">
      <c r="A788" s="23" t="s">
        <v>66</v>
      </c>
      <c r="B788" s="63" t="s">
        <v>903</v>
      </c>
      <c r="C788" s="24" t="s">
        <v>2</v>
      </c>
      <c r="D788" s="25">
        <v>200000</v>
      </c>
      <c r="E788" s="26">
        <f t="shared" si="12"/>
        <v>-200000</v>
      </c>
      <c r="F788" s="25">
        <v>0</v>
      </c>
      <c r="G788" s="2"/>
    </row>
    <row r="789" spans="1:7" ht="51" customHeight="1" outlineLevel="3" collapsed="1" x14ac:dyDescent="0.25">
      <c r="A789" s="62" t="s">
        <v>745</v>
      </c>
      <c r="B789" s="63" t="s">
        <v>797</v>
      </c>
      <c r="C789" s="24" t="s">
        <v>0</v>
      </c>
      <c r="D789" s="25">
        <f>D790</f>
        <v>100000</v>
      </c>
      <c r="E789" s="26">
        <f t="shared" si="12"/>
        <v>-16545</v>
      </c>
      <c r="F789" s="25">
        <f>F790</f>
        <v>83455</v>
      </c>
      <c r="G789" s="2"/>
    </row>
    <row r="790" spans="1:7" ht="48" customHeight="1" outlineLevel="4" x14ac:dyDescent="0.25">
      <c r="A790" s="62" t="s">
        <v>746</v>
      </c>
      <c r="B790" s="63" t="s">
        <v>798</v>
      </c>
      <c r="C790" s="24" t="s">
        <v>0</v>
      </c>
      <c r="D790" s="25">
        <f>D791+D793</f>
        <v>100000</v>
      </c>
      <c r="E790" s="26">
        <f t="shared" si="12"/>
        <v>-16545</v>
      </c>
      <c r="F790" s="25">
        <f>F791+F793</f>
        <v>83455</v>
      </c>
      <c r="G790" s="2"/>
    </row>
    <row r="791" spans="1:7" ht="17.25" customHeight="1" outlineLevel="5" x14ac:dyDescent="0.25">
      <c r="A791" s="23" t="s">
        <v>35</v>
      </c>
      <c r="B791" s="63" t="s">
        <v>798</v>
      </c>
      <c r="C791" s="24" t="s">
        <v>1</v>
      </c>
      <c r="D791" s="25">
        <f>D792</f>
        <v>100000</v>
      </c>
      <c r="E791" s="26">
        <f t="shared" si="12"/>
        <v>-16545</v>
      </c>
      <c r="F791" s="25">
        <f>F792</f>
        <v>83455</v>
      </c>
      <c r="G791" s="2"/>
    </row>
    <row r="792" spans="1:7" ht="33" customHeight="1" outlineLevel="6" x14ac:dyDescent="0.25">
      <c r="A792" s="23" t="s">
        <v>66</v>
      </c>
      <c r="B792" s="63" t="s">
        <v>798</v>
      </c>
      <c r="C792" s="24" t="s">
        <v>2</v>
      </c>
      <c r="D792" s="25">
        <v>100000</v>
      </c>
      <c r="E792" s="26">
        <f t="shared" si="12"/>
        <v>-16545</v>
      </c>
      <c r="F792" s="25">
        <v>83455</v>
      </c>
      <c r="G792" s="2"/>
    </row>
    <row r="793" spans="1:7" hidden="1" outlineLevel="5" x14ac:dyDescent="0.25">
      <c r="A793" s="23" t="s">
        <v>102</v>
      </c>
      <c r="B793" s="63" t="s">
        <v>747</v>
      </c>
      <c r="C793" s="24" t="s">
        <v>9</v>
      </c>
      <c r="D793" s="25">
        <f>D794</f>
        <v>0</v>
      </c>
      <c r="E793" s="26">
        <f t="shared" si="12"/>
        <v>0</v>
      </c>
      <c r="F793" s="25">
        <f>F794</f>
        <v>0</v>
      </c>
      <c r="G793" s="2"/>
    </row>
    <row r="794" spans="1:7" hidden="1" outlineLevel="6" x14ac:dyDescent="0.25">
      <c r="A794" s="23" t="s">
        <v>368</v>
      </c>
      <c r="B794" s="63" t="s">
        <v>747</v>
      </c>
      <c r="C794" s="24" t="s">
        <v>22</v>
      </c>
      <c r="D794" s="25"/>
      <c r="E794" s="26">
        <f t="shared" si="12"/>
        <v>0</v>
      </c>
      <c r="F794" s="25"/>
      <c r="G794" s="2"/>
    </row>
    <row r="795" spans="1:7" ht="32.25" hidden="1" customHeight="1" outlineLevel="3" x14ac:dyDescent="0.25">
      <c r="A795" s="23" t="s">
        <v>369</v>
      </c>
      <c r="B795" s="63" t="s">
        <v>632</v>
      </c>
      <c r="C795" s="24" t="s">
        <v>0</v>
      </c>
      <c r="D795" s="25">
        <f>D796</f>
        <v>0</v>
      </c>
      <c r="E795" s="26">
        <f t="shared" si="12"/>
        <v>0</v>
      </c>
      <c r="F795" s="25">
        <f>F796</f>
        <v>0</v>
      </c>
      <c r="G795" s="2"/>
    </row>
    <row r="796" spans="1:7" ht="30" hidden="1" outlineLevel="4" x14ac:dyDescent="0.25">
      <c r="A796" s="23" t="s">
        <v>370</v>
      </c>
      <c r="B796" s="63" t="s">
        <v>633</v>
      </c>
      <c r="C796" s="24" t="s">
        <v>0</v>
      </c>
      <c r="D796" s="25">
        <f>D797</f>
        <v>0</v>
      </c>
      <c r="E796" s="26">
        <f t="shared" si="12"/>
        <v>0</v>
      </c>
      <c r="F796" s="25">
        <f>F797</f>
        <v>0</v>
      </c>
      <c r="G796" s="2"/>
    </row>
    <row r="797" spans="1:7" ht="18.75" hidden="1" customHeight="1" outlineLevel="5" x14ac:dyDescent="0.25">
      <c r="A797" s="23" t="s">
        <v>35</v>
      </c>
      <c r="B797" s="63" t="s">
        <v>633</v>
      </c>
      <c r="C797" s="24" t="s">
        <v>1</v>
      </c>
      <c r="D797" s="25">
        <f>D798</f>
        <v>0</v>
      </c>
      <c r="E797" s="26">
        <f t="shared" si="12"/>
        <v>0</v>
      </c>
      <c r="F797" s="25">
        <f>F798</f>
        <v>0</v>
      </c>
      <c r="G797" s="2"/>
    </row>
    <row r="798" spans="1:7" ht="30" hidden="1" outlineLevel="6" x14ac:dyDescent="0.25">
      <c r="A798" s="23" t="s">
        <v>66</v>
      </c>
      <c r="B798" s="63" t="s">
        <v>633</v>
      </c>
      <c r="C798" s="24" t="s">
        <v>2</v>
      </c>
      <c r="D798" s="25"/>
      <c r="E798" s="26">
        <f t="shared" si="12"/>
        <v>0</v>
      </c>
      <c r="F798" s="25"/>
      <c r="G798" s="2"/>
    </row>
    <row r="799" spans="1:7" ht="30.75" hidden="1" customHeight="1" outlineLevel="3" collapsed="1" x14ac:dyDescent="0.25">
      <c r="A799" s="23" t="s">
        <v>371</v>
      </c>
      <c r="B799" s="63" t="s">
        <v>799</v>
      </c>
      <c r="C799" s="24" t="s">
        <v>0</v>
      </c>
      <c r="D799" s="25">
        <f>D800</f>
        <v>200000</v>
      </c>
      <c r="E799" s="26">
        <f t="shared" si="12"/>
        <v>-200000</v>
      </c>
      <c r="F799" s="25">
        <f>F800</f>
        <v>0</v>
      </c>
      <c r="G799" s="2"/>
    </row>
    <row r="800" spans="1:7" ht="34.5" hidden="1" customHeight="1" outlineLevel="4" x14ac:dyDescent="0.25">
      <c r="A800" s="23" t="s">
        <v>372</v>
      </c>
      <c r="B800" s="63" t="s">
        <v>800</v>
      </c>
      <c r="C800" s="24" t="s">
        <v>0</v>
      </c>
      <c r="D800" s="25">
        <f>D801+D803</f>
        <v>200000</v>
      </c>
      <c r="E800" s="26">
        <f t="shared" si="12"/>
        <v>-200000</v>
      </c>
      <c r="F800" s="25">
        <f>F801+F803</f>
        <v>0</v>
      </c>
      <c r="G800" s="2"/>
    </row>
    <row r="801" spans="1:7" ht="18.75" hidden="1" customHeight="1" outlineLevel="5" x14ac:dyDescent="0.25">
      <c r="A801" s="23" t="s">
        <v>35</v>
      </c>
      <c r="B801" s="63" t="s">
        <v>800</v>
      </c>
      <c r="C801" s="24" t="s">
        <v>1</v>
      </c>
      <c r="D801" s="25">
        <f>D802</f>
        <v>200000</v>
      </c>
      <c r="E801" s="26">
        <f t="shared" si="12"/>
        <v>-200000</v>
      </c>
      <c r="F801" s="25">
        <f>F802</f>
        <v>0</v>
      </c>
      <c r="G801" s="2"/>
    </row>
    <row r="802" spans="1:7" ht="30" hidden="1" outlineLevel="6" x14ac:dyDescent="0.25">
      <c r="A802" s="23" t="s">
        <v>37</v>
      </c>
      <c r="B802" s="63" t="s">
        <v>800</v>
      </c>
      <c r="C802" s="24" t="s">
        <v>2</v>
      </c>
      <c r="D802" s="25">
        <v>200000</v>
      </c>
      <c r="E802" s="26">
        <f t="shared" si="12"/>
        <v>-200000</v>
      </c>
      <c r="F802" s="25">
        <v>0</v>
      </c>
      <c r="G802" s="2"/>
    </row>
    <row r="803" spans="1:7" hidden="1" outlineLevel="5" x14ac:dyDescent="0.25">
      <c r="A803" s="23" t="s">
        <v>39</v>
      </c>
      <c r="B803" s="63" t="s">
        <v>800</v>
      </c>
      <c r="C803" s="24">
        <v>500</v>
      </c>
      <c r="D803" s="25">
        <f>D804</f>
        <v>0</v>
      </c>
      <c r="E803" s="26">
        <f t="shared" si="12"/>
        <v>0</v>
      </c>
      <c r="F803" s="25">
        <f>F804</f>
        <v>0</v>
      </c>
      <c r="G803" s="2"/>
    </row>
    <row r="804" spans="1:7" hidden="1" outlineLevel="6" x14ac:dyDescent="0.25">
      <c r="A804" s="23" t="s">
        <v>172</v>
      </c>
      <c r="B804" s="63" t="s">
        <v>800</v>
      </c>
      <c r="C804" s="24">
        <v>540</v>
      </c>
      <c r="D804" s="25"/>
      <c r="E804" s="26">
        <f t="shared" si="12"/>
        <v>0</v>
      </c>
      <c r="F804" s="25"/>
      <c r="G804" s="2"/>
    </row>
    <row r="805" spans="1:7" ht="30" outlineLevel="2" collapsed="1" x14ac:dyDescent="0.25">
      <c r="A805" s="13" t="s">
        <v>922</v>
      </c>
      <c r="B805" s="63" t="s">
        <v>801</v>
      </c>
      <c r="C805" s="24" t="s">
        <v>0</v>
      </c>
      <c r="D805" s="25">
        <v>0</v>
      </c>
      <c r="E805" s="26">
        <f t="shared" si="12"/>
        <v>100000</v>
      </c>
      <c r="F805" s="25">
        <f>F806</f>
        <v>100000</v>
      </c>
      <c r="G805" s="2"/>
    </row>
    <row r="806" spans="1:7" ht="30" outlineLevel="2" x14ac:dyDescent="0.25">
      <c r="A806" s="13" t="s">
        <v>923</v>
      </c>
      <c r="B806" s="63" t="s">
        <v>924</v>
      </c>
      <c r="C806" s="24" t="s">
        <v>0</v>
      </c>
      <c r="D806" s="25"/>
      <c r="E806" s="26">
        <f t="shared" si="12"/>
        <v>100000</v>
      </c>
      <c r="F806" s="25">
        <f>F807</f>
        <v>100000</v>
      </c>
      <c r="G806" s="2"/>
    </row>
    <row r="807" spans="1:7" ht="24.75" customHeight="1" outlineLevel="2" x14ac:dyDescent="0.25">
      <c r="A807" s="13" t="s">
        <v>36</v>
      </c>
      <c r="B807" s="63" t="s">
        <v>924</v>
      </c>
      <c r="C807" s="24">
        <v>200</v>
      </c>
      <c r="D807" s="25"/>
      <c r="E807" s="26">
        <f t="shared" si="12"/>
        <v>100000</v>
      </c>
      <c r="F807" s="25">
        <f>F808</f>
        <v>100000</v>
      </c>
      <c r="G807" s="2"/>
    </row>
    <row r="808" spans="1:7" ht="30" outlineLevel="2" x14ac:dyDescent="0.25">
      <c r="A808" s="13" t="s">
        <v>37</v>
      </c>
      <c r="B808" s="63" t="s">
        <v>924</v>
      </c>
      <c r="C808" s="24">
        <v>240</v>
      </c>
      <c r="D808" s="25"/>
      <c r="E808" s="26">
        <f t="shared" si="12"/>
        <v>100000</v>
      </c>
      <c r="F808" s="25">
        <v>100000</v>
      </c>
      <c r="G808" s="2"/>
    </row>
    <row r="809" spans="1:7" ht="30" hidden="1" outlineLevel="3" x14ac:dyDescent="0.25">
      <c r="A809" s="23" t="s">
        <v>373</v>
      </c>
      <c r="B809" s="63" t="s">
        <v>802</v>
      </c>
      <c r="C809" s="24" t="s">
        <v>0</v>
      </c>
      <c r="D809" s="25">
        <f>D810</f>
        <v>0</v>
      </c>
      <c r="E809" s="26">
        <f t="shared" si="12"/>
        <v>0</v>
      </c>
      <c r="F809" s="25">
        <f>F810</f>
        <v>0</v>
      </c>
      <c r="G809" s="2"/>
    </row>
    <row r="810" spans="1:7" ht="36.75" hidden="1" customHeight="1" outlineLevel="4" x14ac:dyDescent="0.25">
      <c r="A810" s="23" t="s">
        <v>374</v>
      </c>
      <c r="B810" s="63" t="s">
        <v>803</v>
      </c>
      <c r="C810" s="24" t="s">
        <v>0</v>
      </c>
      <c r="D810" s="25">
        <f>D811</f>
        <v>0</v>
      </c>
      <c r="E810" s="26">
        <f t="shared" si="12"/>
        <v>0</v>
      </c>
      <c r="F810" s="25">
        <f>F811</f>
        <v>0</v>
      </c>
      <c r="G810" s="2"/>
    </row>
    <row r="811" spans="1:7" ht="32.25" hidden="1" customHeight="1" outlineLevel="5" x14ac:dyDescent="0.25">
      <c r="A811" s="23" t="s">
        <v>36</v>
      </c>
      <c r="B811" s="63" t="s">
        <v>803</v>
      </c>
      <c r="C811" s="24" t="s">
        <v>1</v>
      </c>
      <c r="D811" s="25">
        <f>D812</f>
        <v>0</v>
      </c>
      <c r="E811" s="26">
        <f t="shared" si="12"/>
        <v>0</v>
      </c>
      <c r="F811" s="25">
        <f>F812</f>
        <v>0</v>
      </c>
      <c r="G811" s="2"/>
    </row>
    <row r="812" spans="1:7" ht="30" hidden="1" outlineLevel="6" x14ac:dyDescent="0.25">
      <c r="A812" s="23" t="s">
        <v>66</v>
      </c>
      <c r="B812" s="63" t="s">
        <v>803</v>
      </c>
      <c r="C812" s="24" t="s">
        <v>2</v>
      </c>
      <c r="D812" s="25">
        <v>0</v>
      </c>
      <c r="E812" s="26">
        <f t="shared" si="12"/>
        <v>0</v>
      </c>
      <c r="F812" s="25">
        <v>0</v>
      </c>
      <c r="G812" s="2"/>
    </row>
    <row r="813" spans="1:7" ht="31.5" customHeight="1" collapsed="1" x14ac:dyDescent="0.25">
      <c r="A813" s="23" t="s">
        <v>805</v>
      </c>
      <c r="B813" s="63" t="s">
        <v>804</v>
      </c>
      <c r="C813" s="24" t="s">
        <v>0</v>
      </c>
      <c r="D813" s="25">
        <f>D814+D826+D830+D818+D822</f>
        <v>586082</v>
      </c>
      <c r="E813" s="26">
        <f t="shared" si="12"/>
        <v>0</v>
      </c>
      <c r="F813" s="25">
        <f>F814+F826+F830+F818+F822</f>
        <v>586082</v>
      </c>
      <c r="G813" s="2"/>
    </row>
    <row r="814" spans="1:7" ht="32.25" hidden="1" customHeight="1" outlineLevel="3" x14ac:dyDescent="0.25">
      <c r="A814" s="23" t="s">
        <v>734</v>
      </c>
      <c r="B814" s="63" t="s">
        <v>806</v>
      </c>
      <c r="C814" s="24" t="s">
        <v>0</v>
      </c>
      <c r="D814" s="25">
        <f>D815</f>
        <v>0</v>
      </c>
      <c r="E814" s="26">
        <f t="shared" si="12"/>
        <v>0</v>
      </c>
      <c r="F814" s="25">
        <f>F815</f>
        <v>0</v>
      </c>
      <c r="G814" s="2"/>
    </row>
    <row r="815" spans="1:7" ht="33.75" hidden="1" customHeight="1" outlineLevel="4" x14ac:dyDescent="0.25">
      <c r="A815" s="23" t="s">
        <v>811</v>
      </c>
      <c r="B815" s="63" t="s">
        <v>807</v>
      </c>
      <c r="C815" s="24" t="s">
        <v>0</v>
      </c>
      <c r="D815" s="25">
        <f>D816</f>
        <v>0</v>
      </c>
      <c r="E815" s="26">
        <f t="shared" si="12"/>
        <v>0</v>
      </c>
      <c r="F815" s="25">
        <f>F816</f>
        <v>0</v>
      </c>
      <c r="G815" s="2"/>
    </row>
    <row r="816" spans="1:7" ht="18.75" hidden="1" customHeight="1" outlineLevel="5" x14ac:dyDescent="0.25">
      <c r="A816" s="23" t="s">
        <v>36</v>
      </c>
      <c r="B816" s="63" t="s">
        <v>807</v>
      </c>
      <c r="C816" s="24" t="s">
        <v>1</v>
      </c>
      <c r="D816" s="25">
        <f>D817</f>
        <v>0</v>
      </c>
      <c r="E816" s="26">
        <f t="shared" si="12"/>
        <v>0</v>
      </c>
      <c r="F816" s="25">
        <f>F817</f>
        <v>0</v>
      </c>
      <c r="G816" s="2"/>
    </row>
    <row r="817" spans="1:7" ht="30" hidden="1" outlineLevel="6" x14ac:dyDescent="0.25">
      <c r="A817" s="23" t="s">
        <v>37</v>
      </c>
      <c r="B817" s="63" t="s">
        <v>807</v>
      </c>
      <c r="C817" s="24" t="s">
        <v>2</v>
      </c>
      <c r="D817" s="25"/>
      <c r="E817" s="26">
        <f t="shared" si="12"/>
        <v>0</v>
      </c>
      <c r="F817" s="25"/>
      <c r="G817" s="2">
        <v>473</v>
      </c>
    </row>
    <row r="818" spans="1:7" ht="20.25" customHeight="1" outlineLevel="3" collapsed="1" x14ac:dyDescent="0.25">
      <c r="A818" s="13" t="s">
        <v>214</v>
      </c>
      <c r="B818" s="63" t="s">
        <v>846</v>
      </c>
      <c r="C818" s="24" t="s">
        <v>0</v>
      </c>
      <c r="D818" s="25">
        <f>D819</f>
        <v>100000</v>
      </c>
      <c r="E818" s="26">
        <f t="shared" si="12"/>
        <v>0</v>
      </c>
      <c r="F818" s="25">
        <f>F819</f>
        <v>100000</v>
      </c>
      <c r="G818" s="2"/>
    </row>
    <row r="819" spans="1:7" ht="21" customHeight="1" outlineLevel="4" x14ac:dyDescent="0.25">
      <c r="A819" s="13" t="s">
        <v>215</v>
      </c>
      <c r="B819" s="63" t="s">
        <v>847</v>
      </c>
      <c r="C819" s="24" t="s">
        <v>0</v>
      </c>
      <c r="D819" s="25">
        <f>D820</f>
        <v>100000</v>
      </c>
      <c r="E819" s="26">
        <f t="shared" si="12"/>
        <v>0</v>
      </c>
      <c r="F819" s="25">
        <f>F820</f>
        <v>100000</v>
      </c>
      <c r="G819" s="2"/>
    </row>
    <row r="820" spans="1:7" ht="18.75" customHeight="1" outlineLevel="5" x14ac:dyDescent="0.25">
      <c r="A820" s="23" t="s">
        <v>36</v>
      </c>
      <c r="B820" s="63" t="s">
        <v>847</v>
      </c>
      <c r="C820" s="24" t="s">
        <v>1</v>
      </c>
      <c r="D820" s="25">
        <f>D821</f>
        <v>100000</v>
      </c>
      <c r="E820" s="26">
        <f t="shared" si="12"/>
        <v>0</v>
      </c>
      <c r="F820" s="25">
        <f>F821</f>
        <v>100000</v>
      </c>
      <c r="G820" s="2"/>
    </row>
    <row r="821" spans="1:7" ht="30" outlineLevel="6" x14ac:dyDescent="0.25">
      <c r="A821" s="23" t="s">
        <v>37</v>
      </c>
      <c r="B821" s="63" t="s">
        <v>847</v>
      </c>
      <c r="C821" s="24" t="s">
        <v>2</v>
      </c>
      <c r="D821" s="25">
        <v>100000</v>
      </c>
      <c r="E821" s="26">
        <f t="shared" si="12"/>
        <v>0</v>
      </c>
      <c r="F821" s="25">
        <v>100000</v>
      </c>
      <c r="G821" s="2"/>
    </row>
    <row r="822" spans="1:7" ht="45" outlineLevel="6" x14ac:dyDescent="0.25">
      <c r="A822" s="14" t="s">
        <v>865</v>
      </c>
      <c r="B822" s="15" t="s">
        <v>808</v>
      </c>
      <c r="C822" s="15"/>
      <c r="D822" s="25">
        <f>D823</f>
        <v>200000</v>
      </c>
      <c r="E822" s="26">
        <f t="shared" si="12"/>
        <v>0</v>
      </c>
      <c r="F822" s="25">
        <f>F823</f>
        <v>200000</v>
      </c>
      <c r="G822" s="2"/>
    </row>
    <row r="823" spans="1:7" ht="45" outlineLevel="6" x14ac:dyDescent="0.25">
      <c r="A823" s="14" t="s">
        <v>719</v>
      </c>
      <c r="B823" s="15" t="s">
        <v>866</v>
      </c>
      <c r="C823" s="15"/>
      <c r="D823" s="25">
        <f>D824</f>
        <v>200000</v>
      </c>
      <c r="E823" s="26">
        <f t="shared" si="12"/>
        <v>0</v>
      </c>
      <c r="F823" s="25">
        <f>F824</f>
        <v>200000</v>
      </c>
      <c r="G823" s="2"/>
    </row>
    <row r="824" spans="1:7" ht="20.25" customHeight="1" outlineLevel="6" x14ac:dyDescent="0.25">
      <c r="A824" s="13" t="s">
        <v>36</v>
      </c>
      <c r="B824" s="15" t="s">
        <v>866</v>
      </c>
      <c r="C824" s="15" t="s">
        <v>1</v>
      </c>
      <c r="D824" s="25">
        <f>D825</f>
        <v>200000</v>
      </c>
      <c r="E824" s="26">
        <f t="shared" si="12"/>
        <v>0</v>
      </c>
      <c r="F824" s="25">
        <f>F825</f>
        <v>200000</v>
      </c>
      <c r="G824" s="2"/>
    </row>
    <row r="825" spans="1:7" ht="30" outlineLevel="6" x14ac:dyDescent="0.25">
      <c r="A825" s="13" t="s">
        <v>37</v>
      </c>
      <c r="B825" s="15" t="s">
        <v>866</v>
      </c>
      <c r="C825" s="15" t="s">
        <v>2</v>
      </c>
      <c r="D825" s="25">
        <v>200000</v>
      </c>
      <c r="E825" s="26">
        <f t="shared" si="12"/>
        <v>0</v>
      </c>
      <c r="F825" s="25">
        <v>200000</v>
      </c>
      <c r="G825" s="2"/>
    </row>
    <row r="826" spans="1:7" outlineLevel="3" x14ac:dyDescent="0.25">
      <c r="A826" s="13" t="s">
        <v>212</v>
      </c>
      <c r="B826" s="63" t="s">
        <v>848</v>
      </c>
      <c r="C826" s="24" t="s">
        <v>0</v>
      </c>
      <c r="D826" s="25">
        <f>D827</f>
        <v>200000</v>
      </c>
      <c r="E826" s="26">
        <f t="shared" si="12"/>
        <v>0</v>
      </c>
      <c r="F826" s="25">
        <f>F827</f>
        <v>200000</v>
      </c>
      <c r="G826" s="2"/>
    </row>
    <row r="827" spans="1:7" outlineLevel="4" x14ac:dyDescent="0.25">
      <c r="A827" s="13" t="s">
        <v>213</v>
      </c>
      <c r="B827" s="63" t="s">
        <v>849</v>
      </c>
      <c r="C827" s="24" t="s">
        <v>0</v>
      </c>
      <c r="D827" s="25">
        <f>D828</f>
        <v>200000</v>
      </c>
      <c r="E827" s="26">
        <f t="shared" si="12"/>
        <v>0</v>
      </c>
      <c r="F827" s="25">
        <f>F828</f>
        <v>200000</v>
      </c>
      <c r="G827" s="2"/>
    </row>
    <row r="828" spans="1:7" ht="18" customHeight="1" outlineLevel="5" x14ac:dyDescent="0.25">
      <c r="A828" s="23" t="s">
        <v>36</v>
      </c>
      <c r="B828" s="63" t="s">
        <v>849</v>
      </c>
      <c r="C828" s="24" t="s">
        <v>1</v>
      </c>
      <c r="D828" s="25">
        <f>D829</f>
        <v>200000</v>
      </c>
      <c r="E828" s="26">
        <f t="shared" si="12"/>
        <v>0</v>
      </c>
      <c r="F828" s="25">
        <f>F829</f>
        <v>200000</v>
      </c>
      <c r="G828" s="2"/>
    </row>
    <row r="829" spans="1:7" ht="30" outlineLevel="6" x14ac:dyDescent="0.25">
      <c r="A829" s="23" t="s">
        <v>37</v>
      </c>
      <c r="B829" s="63" t="s">
        <v>849</v>
      </c>
      <c r="C829" s="24" t="s">
        <v>2</v>
      </c>
      <c r="D829" s="25">
        <v>200000</v>
      </c>
      <c r="E829" s="26">
        <f t="shared" si="12"/>
        <v>0</v>
      </c>
      <c r="F829" s="25">
        <v>200000</v>
      </c>
      <c r="G829" s="2"/>
    </row>
    <row r="830" spans="1:7" ht="21.75" customHeight="1" outlineLevel="3" x14ac:dyDescent="0.25">
      <c r="A830" s="23" t="s">
        <v>844</v>
      </c>
      <c r="B830" s="63" t="s">
        <v>809</v>
      </c>
      <c r="C830" s="24" t="s">
        <v>0</v>
      </c>
      <c r="D830" s="25">
        <f>D831</f>
        <v>86082</v>
      </c>
      <c r="E830" s="26">
        <f t="shared" ref="E830:E886" si="13">F830-D830</f>
        <v>0</v>
      </c>
      <c r="F830" s="25">
        <f>F831</f>
        <v>86082</v>
      </c>
      <c r="G830" s="2"/>
    </row>
    <row r="831" spans="1:7" ht="30" outlineLevel="4" x14ac:dyDescent="0.25">
      <c r="A831" s="23" t="s">
        <v>216</v>
      </c>
      <c r="B831" s="63" t="s">
        <v>810</v>
      </c>
      <c r="C831" s="24" t="s">
        <v>0</v>
      </c>
      <c r="D831" s="25">
        <f>D832</f>
        <v>86082</v>
      </c>
      <c r="E831" s="26">
        <f t="shared" si="13"/>
        <v>0</v>
      </c>
      <c r="F831" s="25">
        <f>F832</f>
        <v>86082</v>
      </c>
      <c r="G831" s="2"/>
    </row>
    <row r="832" spans="1:7" ht="18" customHeight="1" outlineLevel="5" x14ac:dyDescent="0.25">
      <c r="A832" s="23" t="s">
        <v>35</v>
      </c>
      <c r="B832" s="63" t="s">
        <v>810</v>
      </c>
      <c r="C832" s="24" t="s">
        <v>1</v>
      </c>
      <c r="D832" s="25">
        <f>D833</f>
        <v>86082</v>
      </c>
      <c r="E832" s="26">
        <f t="shared" si="13"/>
        <v>0</v>
      </c>
      <c r="F832" s="25">
        <f>F833</f>
        <v>86082</v>
      </c>
      <c r="G832" s="2"/>
    </row>
    <row r="833" spans="1:7" ht="30" outlineLevel="6" x14ac:dyDescent="0.25">
      <c r="A833" s="23" t="s">
        <v>37</v>
      </c>
      <c r="B833" s="63" t="s">
        <v>810</v>
      </c>
      <c r="C833" s="24" t="s">
        <v>2</v>
      </c>
      <c r="D833" s="25">
        <v>86082</v>
      </c>
      <c r="E833" s="26">
        <f t="shared" si="13"/>
        <v>0</v>
      </c>
      <c r="F833" s="25">
        <v>86082</v>
      </c>
      <c r="G833" s="2"/>
    </row>
    <row r="834" spans="1:7" ht="18" customHeight="1" x14ac:dyDescent="0.25">
      <c r="A834" s="29" t="s">
        <v>375</v>
      </c>
      <c r="B834" s="30" t="s">
        <v>634</v>
      </c>
      <c r="C834" s="31" t="s">
        <v>0</v>
      </c>
      <c r="D834" s="32">
        <f>D835+D841</f>
        <v>650000</v>
      </c>
      <c r="E834" s="26">
        <f t="shared" si="13"/>
        <v>0</v>
      </c>
      <c r="F834" s="32">
        <f>F835+F841</f>
        <v>650000</v>
      </c>
      <c r="G834" s="2"/>
    </row>
    <row r="835" spans="1:7" ht="30" outlineLevel="3" x14ac:dyDescent="0.25">
      <c r="A835" s="23" t="s">
        <v>376</v>
      </c>
      <c r="B835" s="63" t="s">
        <v>635</v>
      </c>
      <c r="C835" s="24" t="s">
        <v>0</v>
      </c>
      <c r="D835" s="25">
        <f>D836</f>
        <v>650000</v>
      </c>
      <c r="E835" s="26">
        <f t="shared" si="13"/>
        <v>0</v>
      </c>
      <c r="F835" s="25">
        <f>F836</f>
        <v>650000</v>
      </c>
      <c r="G835" s="2"/>
    </row>
    <row r="836" spans="1:7" ht="33.75" customHeight="1" outlineLevel="4" x14ac:dyDescent="0.25">
      <c r="A836" s="23" t="s">
        <v>377</v>
      </c>
      <c r="B836" s="63" t="s">
        <v>636</v>
      </c>
      <c r="C836" s="24" t="s">
        <v>0</v>
      </c>
      <c r="D836" s="25">
        <f>D837+D839</f>
        <v>650000</v>
      </c>
      <c r="E836" s="26">
        <f t="shared" si="13"/>
        <v>0</v>
      </c>
      <c r="F836" s="25">
        <f>F837+F839</f>
        <v>650000</v>
      </c>
      <c r="G836" s="2"/>
    </row>
    <row r="837" spans="1:7" ht="50.25" customHeight="1" outlineLevel="5" x14ac:dyDescent="0.25">
      <c r="A837" s="23" t="s">
        <v>82</v>
      </c>
      <c r="B837" s="63" t="s">
        <v>636</v>
      </c>
      <c r="C837" s="24" t="s">
        <v>12</v>
      </c>
      <c r="D837" s="25">
        <f>D838</f>
        <v>0</v>
      </c>
      <c r="E837" s="26">
        <f t="shared" si="13"/>
        <v>16800</v>
      </c>
      <c r="F837" s="25">
        <f>F838</f>
        <v>16800</v>
      </c>
      <c r="G837" s="2"/>
    </row>
    <row r="838" spans="1:7" outlineLevel="6" x14ac:dyDescent="0.25">
      <c r="A838" s="23" t="s">
        <v>164</v>
      </c>
      <c r="B838" s="63" t="s">
        <v>636</v>
      </c>
      <c r="C838" s="24" t="s">
        <v>14</v>
      </c>
      <c r="D838" s="25"/>
      <c r="E838" s="26">
        <f t="shared" si="13"/>
        <v>16800</v>
      </c>
      <c r="F838" s="25">
        <v>16800</v>
      </c>
      <c r="G838" s="2"/>
    </row>
    <row r="839" spans="1:7" ht="21" customHeight="1" outlineLevel="5" x14ac:dyDescent="0.25">
      <c r="A839" s="23" t="s">
        <v>36</v>
      </c>
      <c r="B839" s="63" t="s">
        <v>636</v>
      </c>
      <c r="C839" s="24" t="s">
        <v>1</v>
      </c>
      <c r="D839" s="25">
        <f>D840</f>
        <v>650000</v>
      </c>
      <c r="E839" s="26">
        <f t="shared" si="13"/>
        <v>-16800</v>
      </c>
      <c r="F839" s="25">
        <f>F840</f>
        <v>633200</v>
      </c>
      <c r="G839" s="2"/>
    </row>
    <row r="840" spans="1:7" ht="28.5" customHeight="1" outlineLevel="6" x14ac:dyDescent="0.25">
      <c r="A840" s="23" t="s">
        <v>37</v>
      </c>
      <c r="B840" s="63" t="s">
        <v>636</v>
      </c>
      <c r="C840" s="24" t="s">
        <v>2</v>
      </c>
      <c r="D840" s="25">
        <v>650000</v>
      </c>
      <c r="E840" s="26">
        <f t="shared" si="13"/>
        <v>-16800</v>
      </c>
      <c r="F840" s="25">
        <v>633200</v>
      </c>
      <c r="G840" s="2"/>
    </row>
    <row r="841" spans="1:7" ht="32.25" hidden="1" customHeight="1" outlineLevel="3" x14ac:dyDescent="0.25">
      <c r="A841" s="23" t="s">
        <v>378</v>
      </c>
      <c r="B841" s="63" t="s">
        <v>637</v>
      </c>
      <c r="C841" s="24" t="s">
        <v>0</v>
      </c>
      <c r="D841" s="25">
        <f>D842</f>
        <v>0</v>
      </c>
      <c r="E841" s="26">
        <f t="shared" si="13"/>
        <v>0</v>
      </c>
      <c r="F841" s="25">
        <f>F842</f>
        <v>0</v>
      </c>
      <c r="G841" s="2"/>
    </row>
    <row r="842" spans="1:7" ht="33" hidden="1" customHeight="1" outlineLevel="4" x14ac:dyDescent="0.25">
      <c r="A842" s="23" t="s">
        <v>379</v>
      </c>
      <c r="B842" s="63" t="s">
        <v>638</v>
      </c>
      <c r="C842" s="24" t="s">
        <v>0</v>
      </c>
      <c r="D842" s="25">
        <f>D843</f>
        <v>0</v>
      </c>
      <c r="E842" s="26">
        <f t="shared" si="13"/>
        <v>0</v>
      </c>
      <c r="F842" s="25">
        <f>F843</f>
        <v>0</v>
      </c>
      <c r="G842" s="2"/>
    </row>
    <row r="843" spans="1:7" ht="21.75" hidden="1" customHeight="1" outlineLevel="5" x14ac:dyDescent="0.25">
      <c r="A843" s="23" t="s">
        <v>35</v>
      </c>
      <c r="B843" s="63" t="s">
        <v>638</v>
      </c>
      <c r="C843" s="24" t="s">
        <v>1</v>
      </c>
      <c r="D843" s="25">
        <f>D844</f>
        <v>0</v>
      </c>
      <c r="E843" s="26">
        <f t="shared" si="13"/>
        <v>0</v>
      </c>
      <c r="F843" s="25">
        <f>F844</f>
        <v>0</v>
      </c>
      <c r="G843" s="2"/>
    </row>
    <row r="844" spans="1:7" ht="30" hidden="1" outlineLevel="6" x14ac:dyDescent="0.25">
      <c r="A844" s="23" t="s">
        <v>66</v>
      </c>
      <c r="B844" s="63" t="s">
        <v>638</v>
      </c>
      <c r="C844" s="24" t="s">
        <v>2</v>
      </c>
      <c r="D844" s="25"/>
      <c r="E844" s="26">
        <f t="shared" si="13"/>
        <v>0</v>
      </c>
      <c r="F844" s="25"/>
      <c r="G844" s="2"/>
    </row>
    <row r="845" spans="1:7" ht="33" customHeight="1" collapsed="1" x14ac:dyDescent="0.25">
      <c r="A845" s="29" t="s">
        <v>380</v>
      </c>
      <c r="B845" s="30" t="s">
        <v>639</v>
      </c>
      <c r="C845" s="31" t="s">
        <v>0</v>
      </c>
      <c r="D845" s="32">
        <f>D846+D850</f>
        <v>1971198.39</v>
      </c>
      <c r="E845" s="26">
        <f t="shared" si="13"/>
        <v>166582.17000000016</v>
      </c>
      <c r="F845" s="32">
        <f>F846+F850</f>
        <v>2137780.56</v>
      </c>
      <c r="G845" s="2"/>
    </row>
    <row r="846" spans="1:7" ht="34.5" customHeight="1" outlineLevel="3" x14ac:dyDescent="0.25">
      <c r="A846" s="23" t="s">
        <v>381</v>
      </c>
      <c r="B846" s="63" t="s">
        <v>640</v>
      </c>
      <c r="C846" s="24" t="s">
        <v>0</v>
      </c>
      <c r="D846" s="25">
        <f>D847</f>
        <v>1871198.39</v>
      </c>
      <c r="E846" s="26">
        <f t="shared" si="13"/>
        <v>166582.17000000016</v>
      </c>
      <c r="F846" s="25">
        <f>F847</f>
        <v>2037780.56</v>
      </c>
      <c r="G846" s="2"/>
    </row>
    <row r="847" spans="1:7" ht="36.75" customHeight="1" outlineLevel="4" x14ac:dyDescent="0.25">
      <c r="A847" s="23" t="s">
        <v>382</v>
      </c>
      <c r="B847" s="63" t="s">
        <v>641</v>
      </c>
      <c r="C847" s="24" t="s">
        <v>0</v>
      </c>
      <c r="D847" s="25">
        <f>D848</f>
        <v>1871198.39</v>
      </c>
      <c r="E847" s="26">
        <f t="shared" si="13"/>
        <v>166582.17000000016</v>
      </c>
      <c r="F847" s="25">
        <f>F848</f>
        <v>2037780.56</v>
      </c>
      <c r="G847" s="2"/>
    </row>
    <row r="848" spans="1:7" outlineLevel="5" x14ac:dyDescent="0.25">
      <c r="A848" s="23" t="s">
        <v>102</v>
      </c>
      <c r="B848" s="63" t="s">
        <v>641</v>
      </c>
      <c r="C848" s="24" t="s">
        <v>9</v>
      </c>
      <c r="D848" s="25">
        <f>D849</f>
        <v>1871198.39</v>
      </c>
      <c r="E848" s="26">
        <f t="shared" si="13"/>
        <v>166582.17000000016</v>
      </c>
      <c r="F848" s="25">
        <f>F849</f>
        <v>2037780.56</v>
      </c>
      <c r="G848" s="2"/>
    </row>
    <row r="849" spans="1:7" ht="33" customHeight="1" outlineLevel="6" x14ac:dyDescent="0.25">
      <c r="A849" s="23" t="s">
        <v>338</v>
      </c>
      <c r="B849" s="63" t="s">
        <v>641</v>
      </c>
      <c r="C849" s="24" t="s">
        <v>20</v>
      </c>
      <c r="D849" s="25">
        <v>1871198.39</v>
      </c>
      <c r="E849" s="26">
        <f t="shared" si="13"/>
        <v>166582.17000000016</v>
      </c>
      <c r="F849" s="25">
        <v>2037780.56</v>
      </c>
      <c r="G849" s="2"/>
    </row>
    <row r="850" spans="1:7" ht="33" customHeight="1" outlineLevel="3" x14ac:dyDescent="0.25">
      <c r="A850" s="23" t="s">
        <v>383</v>
      </c>
      <c r="B850" s="63" t="s">
        <v>642</v>
      </c>
      <c r="C850" s="24" t="s">
        <v>0</v>
      </c>
      <c r="D850" s="25">
        <f>D851</f>
        <v>100000</v>
      </c>
      <c r="E850" s="26">
        <f t="shared" si="13"/>
        <v>0</v>
      </c>
      <c r="F850" s="25">
        <f>F851</f>
        <v>100000</v>
      </c>
      <c r="G850" s="2"/>
    </row>
    <row r="851" spans="1:7" ht="33.75" customHeight="1" outlineLevel="4" x14ac:dyDescent="0.25">
      <c r="A851" s="23" t="s">
        <v>384</v>
      </c>
      <c r="B851" s="63" t="s">
        <v>643</v>
      </c>
      <c r="C851" s="24" t="s">
        <v>0</v>
      </c>
      <c r="D851" s="25">
        <f>D852</f>
        <v>100000</v>
      </c>
      <c r="E851" s="26">
        <f t="shared" si="13"/>
        <v>0</v>
      </c>
      <c r="F851" s="25">
        <f>F852</f>
        <v>100000</v>
      </c>
      <c r="G851" s="2"/>
    </row>
    <row r="852" spans="1:7" ht="17.25" customHeight="1" outlineLevel="5" x14ac:dyDescent="0.25">
      <c r="A852" s="23" t="s">
        <v>50</v>
      </c>
      <c r="B852" s="63" t="s">
        <v>643</v>
      </c>
      <c r="C852" s="24">
        <v>300</v>
      </c>
      <c r="D852" s="25">
        <f>D853</f>
        <v>100000</v>
      </c>
      <c r="E852" s="26">
        <f t="shared" si="13"/>
        <v>0</v>
      </c>
      <c r="F852" s="25">
        <f>F853</f>
        <v>100000</v>
      </c>
      <c r="G852" s="2"/>
    </row>
    <row r="853" spans="1:7" ht="19.5" customHeight="1" outlineLevel="6" x14ac:dyDescent="0.25">
      <c r="A853" s="23" t="s">
        <v>69</v>
      </c>
      <c r="B853" s="63" t="s">
        <v>643</v>
      </c>
      <c r="C853" s="24">
        <v>360</v>
      </c>
      <c r="D853" s="25">
        <v>100000</v>
      </c>
      <c r="E853" s="26">
        <f t="shared" si="13"/>
        <v>0</v>
      </c>
      <c r="F853" s="25">
        <v>100000</v>
      </c>
      <c r="G853" s="2"/>
    </row>
    <row r="854" spans="1:7" ht="18.75" customHeight="1" x14ac:dyDescent="0.25">
      <c r="A854" s="29" t="s">
        <v>385</v>
      </c>
      <c r="B854" s="30" t="s">
        <v>644</v>
      </c>
      <c r="C854" s="31" t="s">
        <v>0</v>
      </c>
      <c r="D854" s="32">
        <f>D855+D861+D867+D880+D876+D886</f>
        <v>64109917</v>
      </c>
      <c r="E854" s="26">
        <f t="shared" si="13"/>
        <v>11510000</v>
      </c>
      <c r="F854" s="32">
        <f>F855+F861+F867+F880+F876+F886</f>
        <v>75619917</v>
      </c>
      <c r="G854" s="2"/>
    </row>
    <row r="855" spans="1:7" ht="30" outlineLevel="3" x14ac:dyDescent="0.25">
      <c r="A855" s="23" t="s">
        <v>386</v>
      </c>
      <c r="B855" s="63" t="s">
        <v>645</v>
      </c>
      <c r="C855" s="24" t="s">
        <v>0</v>
      </c>
      <c r="D855" s="25">
        <f>D856</f>
        <v>10918435</v>
      </c>
      <c r="E855" s="26">
        <f t="shared" si="13"/>
        <v>0</v>
      </c>
      <c r="F855" s="25">
        <f>F856</f>
        <v>10918435</v>
      </c>
      <c r="G855" s="2"/>
    </row>
    <row r="856" spans="1:7" ht="20.25" customHeight="1" outlineLevel="4" x14ac:dyDescent="0.25">
      <c r="A856" s="23" t="s">
        <v>387</v>
      </c>
      <c r="B856" s="63" t="s">
        <v>646</v>
      </c>
      <c r="C856" s="24" t="s">
        <v>0</v>
      </c>
      <c r="D856" s="25">
        <f>D857+D859</f>
        <v>10918435</v>
      </c>
      <c r="E856" s="26">
        <f t="shared" si="13"/>
        <v>0</v>
      </c>
      <c r="F856" s="25">
        <f>F857+F859</f>
        <v>10918435</v>
      </c>
      <c r="G856" s="2"/>
    </row>
    <row r="857" spans="1:7" ht="18" customHeight="1" outlineLevel="5" x14ac:dyDescent="0.25">
      <c r="A857" s="23" t="s">
        <v>35</v>
      </c>
      <c r="B857" s="63" t="s">
        <v>646</v>
      </c>
      <c r="C857" s="24" t="s">
        <v>1</v>
      </c>
      <c r="D857" s="25">
        <f>D858</f>
        <v>300000</v>
      </c>
      <c r="E857" s="26">
        <f t="shared" si="13"/>
        <v>0</v>
      </c>
      <c r="F857" s="25">
        <f>F858</f>
        <v>300000</v>
      </c>
      <c r="G857" s="2"/>
    </row>
    <row r="858" spans="1:7" ht="30" outlineLevel="6" x14ac:dyDescent="0.25">
      <c r="A858" s="23" t="s">
        <v>66</v>
      </c>
      <c r="B858" s="63" t="s">
        <v>646</v>
      </c>
      <c r="C858" s="24" t="s">
        <v>2</v>
      </c>
      <c r="D858" s="25">
        <v>300000</v>
      </c>
      <c r="E858" s="26">
        <f t="shared" si="13"/>
        <v>0</v>
      </c>
      <c r="F858" s="25">
        <v>300000</v>
      </c>
      <c r="G858" s="2"/>
    </row>
    <row r="859" spans="1:7" outlineLevel="5" x14ac:dyDescent="0.25">
      <c r="A859" s="23" t="s">
        <v>50</v>
      </c>
      <c r="B859" s="63" t="s">
        <v>646</v>
      </c>
      <c r="C859" s="24" t="s">
        <v>5</v>
      </c>
      <c r="D859" s="25">
        <f>D860</f>
        <v>10618435</v>
      </c>
      <c r="E859" s="26">
        <f t="shared" si="13"/>
        <v>0</v>
      </c>
      <c r="F859" s="25">
        <f>F860</f>
        <v>10618435</v>
      </c>
      <c r="G859" s="2"/>
    </row>
    <row r="860" spans="1:7" outlineLevel="6" x14ac:dyDescent="0.25">
      <c r="A860" s="23" t="s">
        <v>54</v>
      </c>
      <c r="B860" s="63" t="s">
        <v>646</v>
      </c>
      <c r="C860" s="24" t="s">
        <v>8</v>
      </c>
      <c r="D860" s="25">
        <v>10618435</v>
      </c>
      <c r="E860" s="26">
        <f t="shared" si="13"/>
        <v>0</v>
      </c>
      <c r="F860" s="25">
        <v>10618435</v>
      </c>
      <c r="G860" s="2"/>
    </row>
    <row r="861" spans="1:7" ht="35.25" customHeight="1" outlineLevel="3" x14ac:dyDescent="0.25">
      <c r="A861" s="23" t="s">
        <v>388</v>
      </c>
      <c r="B861" s="63" t="s">
        <v>647</v>
      </c>
      <c r="C861" s="24" t="s">
        <v>0</v>
      </c>
      <c r="D861" s="25">
        <f>D862</f>
        <v>713000</v>
      </c>
      <c r="E861" s="26">
        <f t="shared" si="13"/>
        <v>0</v>
      </c>
      <c r="F861" s="25">
        <f>F862</f>
        <v>713000</v>
      </c>
      <c r="G861" s="2"/>
    </row>
    <row r="862" spans="1:7" ht="21.75" customHeight="1" outlineLevel="4" x14ac:dyDescent="0.25">
      <c r="A862" s="23" t="s">
        <v>389</v>
      </c>
      <c r="B862" s="63" t="s">
        <v>648</v>
      </c>
      <c r="C862" s="24" t="s">
        <v>0</v>
      </c>
      <c r="D862" s="25">
        <f>D863+D865</f>
        <v>713000</v>
      </c>
      <c r="E862" s="26">
        <f t="shared" si="13"/>
        <v>0</v>
      </c>
      <c r="F862" s="25">
        <f>F863+F865</f>
        <v>713000</v>
      </c>
      <c r="G862" s="2"/>
    </row>
    <row r="863" spans="1:7" ht="16.5" customHeight="1" outlineLevel="5" x14ac:dyDescent="0.25">
      <c r="A863" s="23" t="s">
        <v>36</v>
      </c>
      <c r="B863" s="63" t="s">
        <v>648</v>
      </c>
      <c r="C863" s="24" t="s">
        <v>1</v>
      </c>
      <c r="D863" s="25">
        <f>D864</f>
        <v>80000</v>
      </c>
      <c r="E863" s="26">
        <f t="shared" si="13"/>
        <v>62250</v>
      </c>
      <c r="F863" s="25">
        <f>F864</f>
        <v>142250</v>
      </c>
      <c r="G863" s="2"/>
    </row>
    <row r="864" spans="1:7" ht="30" outlineLevel="6" x14ac:dyDescent="0.25">
      <c r="A864" s="23" t="s">
        <v>66</v>
      </c>
      <c r="B864" s="63" t="s">
        <v>648</v>
      </c>
      <c r="C864" s="24" t="s">
        <v>2</v>
      </c>
      <c r="D864" s="25">
        <v>80000</v>
      </c>
      <c r="E864" s="26">
        <f t="shared" si="13"/>
        <v>62250</v>
      </c>
      <c r="F864" s="25">
        <v>142250</v>
      </c>
      <c r="G864" s="2"/>
    </row>
    <row r="865" spans="1:7" outlineLevel="5" x14ac:dyDescent="0.25">
      <c r="A865" s="23" t="s">
        <v>50</v>
      </c>
      <c r="B865" s="63" t="s">
        <v>648</v>
      </c>
      <c r="C865" s="24" t="s">
        <v>5</v>
      </c>
      <c r="D865" s="25">
        <f>D866</f>
        <v>633000</v>
      </c>
      <c r="E865" s="26">
        <f t="shared" si="13"/>
        <v>-62250</v>
      </c>
      <c r="F865" s="25">
        <f>F866</f>
        <v>570750</v>
      </c>
      <c r="G865" s="2"/>
    </row>
    <row r="866" spans="1:7" outlineLevel="6" x14ac:dyDescent="0.25">
      <c r="A866" s="23" t="s">
        <v>69</v>
      </c>
      <c r="B866" s="63" t="s">
        <v>648</v>
      </c>
      <c r="C866" s="24">
        <v>360</v>
      </c>
      <c r="D866" s="25">
        <v>633000</v>
      </c>
      <c r="E866" s="26">
        <f t="shared" si="13"/>
        <v>-62250</v>
      </c>
      <c r="F866" s="25">
        <v>570750</v>
      </c>
      <c r="G866" s="2"/>
    </row>
    <row r="867" spans="1:7" ht="19.5" customHeight="1" outlineLevel="3" x14ac:dyDescent="0.25">
      <c r="A867" s="23" t="s">
        <v>390</v>
      </c>
      <c r="B867" s="63" t="s">
        <v>649</v>
      </c>
      <c r="C867" s="24" t="s">
        <v>0</v>
      </c>
      <c r="D867" s="25">
        <f>D868+D873</f>
        <v>10329928</v>
      </c>
      <c r="E867" s="26">
        <f t="shared" si="13"/>
        <v>0</v>
      </c>
      <c r="F867" s="25">
        <f>F868+F873</f>
        <v>10329928</v>
      </c>
      <c r="G867" s="2"/>
    </row>
    <row r="868" spans="1:7" outlineLevel="4" x14ac:dyDescent="0.25">
      <c r="A868" s="23" t="s">
        <v>391</v>
      </c>
      <c r="B868" s="63" t="s">
        <v>650</v>
      </c>
      <c r="C868" s="24" t="s">
        <v>0</v>
      </c>
      <c r="D868" s="25">
        <f>D869+D871</f>
        <v>2800000</v>
      </c>
      <c r="E868" s="26">
        <f t="shared" si="13"/>
        <v>0</v>
      </c>
      <c r="F868" s="25">
        <f>F869+F871</f>
        <v>2800000</v>
      </c>
      <c r="G868" s="2"/>
    </row>
    <row r="869" spans="1:7" ht="33.75" customHeight="1" outlineLevel="5" x14ac:dyDescent="0.25">
      <c r="A869" s="23" t="s">
        <v>36</v>
      </c>
      <c r="B869" s="63" t="s">
        <v>650</v>
      </c>
      <c r="C869" s="24" t="s">
        <v>1</v>
      </c>
      <c r="D869" s="25">
        <f>D870</f>
        <v>30000</v>
      </c>
      <c r="E869" s="26">
        <f t="shared" si="13"/>
        <v>0</v>
      </c>
      <c r="F869" s="25">
        <f>F870</f>
        <v>30000</v>
      </c>
      <c r="G869" s="2"/>
    </row>
    <row r="870" spans="1:7" ht="30" outlineLevel="6" x14ac:dyDescent="0.25">
      <c r="A870" s="23" t="s">
        <v>37</v>
      </c>
      <c r="B870" s="63" t="s">
        <v>650</v>
      </c>
      <c r="C870" s="24" t="s">
        <v>2</v>
      </c>
      <c r="D870" s="25">
        <v>30000</v>
      </c>
      <c r="E870" s="26">
        <f t="shared" si="13"/>
        <v>0</v>
      </c>
      <c r="F870" s="25">
        <v>30000</v>
      </c>
      <c r="G870" s="2"/>
    </row>
    <row r="871" spans="1:7" outlineLevel="5" x14ac:dyDescent="0.25">
      <c r="A871" s="23" t="s">
        <v>50</v>
      </c>
      <c r="B871" s="63" t="s">
        <v>650</v>
      </c>
      <c r="C871" s="24" t="s">
        <v>5</v>
      </c>
      <c r="D871" s="25">
        <f>D872</f>
        <v>2770000</v>
      </c>
      <c r="E871" s="26">
        <f t="shared" si="13"/>
        <v>0</v>
      </c>
      <c r="F871" s="25">
        <f>F872</f>
        <v>2770000</v>
      </c>
      <c r="G871" s="2"/>
    </row>
    <row r="872" spans="1:7" outlineLevel="6" x14ac:dyDescent="0.25">
      <c r="A872" s="23" t="s">
        <v>68</v>
      </c>
      <c r="B872" s="63" t="s">
        <v>650</v>
      </c>
      <c r="C872" s="24" t="s">
        <v>8</v>
      </c>
      <c r="D872" s="25">
        <v>2770000</v>
      </c>
      <c r="E872" s="26">
        <f t="shared" si="13"/>
        <v>0</v>
      </c>
      <c r="F872" s="25">
        <v>2770000</v>
      </c>
      <c r="G872" s="2"/>
    </row>
    <row r="873" spans="1:7" ht="34.5" customHeight="1" outlineLevel="4" x14ac:dyDescent="0.25">
      <c r="A873" s="23" t="s">
        <v>392</v>
      </c>
      <c r="B873" s="63" t="s">
        <v>873</v>
      </c>
      <c r="C873" s="24" t="s">
        <v>0</v>
      </c>
      <c r="D873" s="25">
        <f>D874</f>
        <v>7529928</v>
      </c>
      <c r="E873" s="26">
        <f t="shared" si="13"/>
        <v>0</v>
      </c>
      <c r="F873" s="25">
        <f>F874</f>
        <v>7529928</v>
      </c>
      <c r="G873" s="2"/>
    </row>
    <row r="874" spans="1:7" outlineLevel="5" x14ac:dyDescent="0.25">
      <c r="A874" s="23" t="s">
        <v>50</v>
      </c>
      <c r="B874" s="63" t="s">
        <v>873</v>
      </c>
      <c r="C874" s="24" t="s">
        <v>5</v>
      </c>
      <c r="D874" s="25">
        <f>D875</f>
        <v>7529928</v>
      </c>
      <c r="E874" s="26">
        <f t="shared" si="13"/>
        <v>0</v>
      </c>
      <c r="F874" s="25">
        <f>F875</f>
        <v>7529928</v>
      </c>
      <c r="G874" s="2"/>
    </row>
    <row r="875" spans="1:7" outlineLevel="6" x14ac:dyDescent="0.25">
      <c r="A875" s="23" t="s">
        <v>54</v>
      </c>
      <c r="B875" s="63" t="s">
        <v>873</v>
      </c>
      <c r="C875" s="24" t="s">
        <v>8</v>
      </c>
      <c r="D875" s="25">
        <v>7529928</v>
      </c>
      <c r="E875" s="26">
        <f t="shared" si="13"/>
        <v>0</v>
      </c>
      <c r="F875" s="25">
        <v>7529928</v>
      </c>
      <c r="G875" s="2"/>
    </row>
    <row r="876" spans="1:7" ht="20.25" customHeight="1" outlineLevel="3" x14ac:dyDescent="0.25">
      <c r="A876" s="23" t="s">
        <v>725</v>
      </c>
      <c r="B876" s="63" t="s">
        <v>723</v>
      </c>
      <c r="C876" s="24" t="s">
        <v>0</v>
      </c>
      <c r="D876" s="25">
        <f>D877</f>
        <v>27360000</v>
      </c>
      <c r="E876" s="26">
        <f t="shared" si="13"/>
        <v>1440000</v>
      </c>
      <c r="F876" s="25">
        <f>F877</f>
        <v>28800000</v>
      </c>
      <c r="G876" s="2"/>
    </row>
    <row r="877" spans="1:7" ht="213.75" customHeight="1" outlineLevel="4" x14ac:dyDescent="0.25">
      <c r="A877" s="23" t="s">
        <v>726</v>
      </c>
      <c r="B877" s="63" t="s">
        <v>724</v>
      </c>
      <c r="C877" s="24" t="s">
        <v>0</v>
      </c>
      <c r="D877" s="25">
        <f>D878</f>
        <v>27360000</v>
      </c>
      <c r="E877" s="26">
        <f t="shared" si="13"/>
        <v>1440000</v>
      </c>
      <c r="F877" s="25">
        <f>F878</f>
        <v>28800000</v>
      </c>
      <c r="G877" s="2"/>
    </row>
    <row r="878" spans="1:7" ht="30" outlineLevel="5" x14ac:dyDescent="0.25">
      <c r="A878" s="23" t="s">
        <v>326</v>
      </c>
      <c r="B878" s="63" t="s">
        <v>724</v>
      </c>
      <c r="C878" s="24" t="s">
        <v>18</v>
      </c>
      <c r="D878" s="25">
        <f>D879</f>
        <v>27360000</v>
      </c>
      <c r="E878" s="26">
        <f t="shared" si="13"/>
        <v>1440000</v>
      </c>
      <c r="F878" s="25">
        <f>F879</f>
        <v>28800000</v>
      </c>
      <c r="G878" s="2"/>
    </row>
    <row r="879" spans="1:7" outlineLevel="6" x14ac:dyDescent="0.25">
      <c r="A879" s="23" t="s">
        <v>394</v>
      </c>
      <c r="B879" s="63" t="s">
        <v>724</v>
      </c>
      <c r="C879" s="24" t="s">
        <v>23</v>
      </c>
      <c r="D879" s="25">
        <v>27360000</v>
      </c>
      <c r="E879" s="26">
        <f t="shared" si="13"/>
        <v>1440000</v>
      </c>
      <c r="F879" s="25">
        <v>28800000</v>
      </c>
      <c r="G879" s="2"/>
    </row>
    <row r="880" spans="1:7" ht="18.75" customHeight="1" outlineLevel="3" x14ac:dyDescent="0.25">
      <c r="A880" s="54" t="s">
        <v>817</v>
      </c>
      <c r="B880" s="63" t="s">
        <v>829</v>
      </c>
      <c r="C880" s="24" t="s">
        <v>0</v>
      </c>
      <c r="D880" s="25">
        <f>D881+D887</f>
        <v>14596974</v>
      </c>
      <c r="E880" s="26">
        <f t="shared" si="13"/>
        <v>0</v>
      </c>
      <c r="F880" s="25">
        <f>F881</f>
        <v>14596974</v>
      </c>
      <c r="G880" s="2"/>
    </row>
    <row r="881" spans="1:7" ht="16.5" customHeight="1" outlineLevel="4" x14ac:dyDescent="0.25">
      <c r="A881" s="23" t="s">
        <v>387</v>
      </c>
      <c r="B881" s="63" t="s">
        <v>830</v>
      </c>
      <c r="C881" s="24" t="s">
        <v>0</v>
      </c>
      <c r="D881" s="25">
        <f>D882+D884</f>
        <v>14596974</v>
      </c>
      <c r="E881" s="26">
        <f t="shared" si="13"/>
        <v>0</v>
      </c>
      <c r="F881" s="25">
        <f>F882+F884</f>
        <v>14596974</v>
      </c>
      <c r="G881" s="2"/>
    </row>
    <row r="882" spans="1:7" ht="20.25" customHeight="1" outlineLevel="5" x14ac:dyDescent="0.25">
      <c r="A882" s="23" t="s">
        <v>36</v>
      </c>
      <c r="B882" s="63" t="s">
        <v>830</v>
      </c>
      <c r="C882" s="24" t="s">
        <v>1</v>
      </c>
      <c r="D882" s="25">
        <f>D883</f>
        <v>200000</v>
      </c>
      <c r="E882" s="26">
        <f t="shared" si="13"/>
        <v>0</v>
      </c>
      <c r="F882" s="25">
        <f>F883</f>
        <v>200000</v>
      </c>
      <c r="G882" s="2"/>
    </row>
    <row r="883" spans="1:7" ht="30" outlineLevel="6" x14ac:dyDescent="0.25">
      <c r="A883" s="23" t="s">
        <v>37</v>
      </c>
      <c r="B883" s="63" t="s">
        <v>830</v>
      </c>
      <c r="C883" s="24" t="s">
        <v>2</v>
      </c>
      <c r="D883" s="25">
        <v>200000</v>
      </c>
      <c r="E883" s="26">
        <f t="shared" si="13"/>
        <v>0</v>
      </c>
      <c r="F883" s="25">
        <v>200000</v>
      </c>
      <c r="G883" s="2"/>
    </row>
    <row r="884" spans="1:7" outlineLevel="5" x14ac:dyDescent="0.25">
      <c r="A884" s="23" t="s">
        <v>50</v>
      </c>
      <c r="B884" s="63" t="s">
        <v>830</v>
      </c>
      <c r="C884" s="24" t="s">
        <v>5</v>
      </c>
      <c r="D884" s="25">
        <f>D885</f>
        <v>14396974</v>
      </c>
      <c r="E884" s="26">
        <f t="shared" si="13"/>
        <v>0</v>
      </c>
      <c r="F884" s="25">
        <f>F885</f>
        <v>14396974</v>
      </c>
      <c r="G884" s="2"/>
    </row>
    <row r="885" spans="1:7" ht="18.75" customHeight="1" outlineLevel="6" x14ac:dyDescent="0.25">
      <c r="A885" s="23" t="s">
        <v>54</v>
      </c>
      <c r="B885" s="63" t="s">
        <v>830</v>
      </c>
      <c r="C885" s="24" t="s">
        <v>8</v>
      </c>
      <c r="D885" s="25">
        <v>14396974</v>
      </c>
      <c r="E885" s="26">
        <f t="shared" si="13"/>
        <v>0</v>
      </c>
      <c r="F885" s="25">
        <v>14396974</v>
      </c>
      <c r="G885" s="2"/>
    </row>
    <row r="886" spans="1:7" outlineLevel="6" x14ac:dyDescent="0.25">
      <c r="A886" s="54" t="s">
        <v>816</v>
      </c>
      <c r="B886" s="63" t="s">
        <v>831</v>
      </c>
      <c r="C886" s="24"/>
      <c r="D886" s="25">
        <f>D890</f>
        <v>191580</v>
      </c>
      <c r="E886" s="26">
        <f t="shared" si="13"/>
        <v>10070000</v>
      </c>
      <c r="F886" s="25">
        <f>F890+F887</f>
        <v>10261580</v>
      </c>
      <c r="G886" s="2"/>
    </row>
    <row r="887" spans="1:7" ht="34.5" customHeight="1" outlineLevel="4" x14ac:dyDescent="0.25">
      <c r="A887" s="13" t="s">
        <v>925</v>
      </c>
      <c r="B887" s="15" t="s">
        <v>926</v>
      </c>
      <c r="C887" s="24" t="s">
        <v>0</v>
      </c>
      <c r="D887" s="25">
        <f>D888</f>
        <v>0</v>
      </c>
      <c r="E887" s="26">
        <f t="shared" ref="E887:E953" si="14">F887-D887</f>
        <v>10070000</v>
      </c>
      <c r="F887" s="25">
        <f>F888</f>
        <v>10070000</v>
      </c>
      <c r="G887" s="2"/>
    </row>
    <row r="888" spans="1:7" outlineLevel="5" x14ac:dyDescent="0.25">
      <c r="A888" s="13" t="s">
        <v>50</v>
      </c>
      <c r="B888" s="15" t="s">
        <v>926</v>
      </c>
      <c r="C888" s="24" t="s">
        <v>5</v>
      </c>
      <c r="D888" s="25">
        <f>D889</f>
        <v>0</v>
      </c>
      <c r="E888" s="26">
        <f t="shared" si="14"/>
        <v>10070000</v>
      </c>
      <c r="F888" s="25">
        <f>F889</f>
        <v>10070000</v>
      </c>
      <c r="G888" s="2"/>
    </row>
    <row r="889" spans="1:7" outlineLevel="6" x14ac:dyDescent="0.25">
      <c r="A889" s="13" t="s">
        <v>54</v>
      </c>
      <c r="B889" s="15" t="s">
        <v>926</v>
      </c>
      <c r="C889" s="24" t="s">
        <v>8</v>
      </c>
      <c r="D889" s="25">
        <v>0</v>
      </c>
      <c r="E889" s="26">
        <f t="shared" si="14"/>
        <v>10070000</v>
      </c>
      <c r="F889" s="25">
        <v>10070000</v>
      </c>
      <c r="G889" s="2"/>
    </row>
    <row r="890" spans="1:7" ht="46.5" customHeight="1" outlineLevel="4" x14ac:dyDescent="0.25">
      <c r="A890" s="23" t="s">
        <v>393</v>
      </c>
      <c r="B890" s="63" t="s">
        <v>832</v>
      </c>
      <c r="C890" s="24" t="s">
        <v>0</v>
      </c>
      <c r="D890" s="25">
        <f>D891</f>
        <v>191580</v>
      </c>
      <c r="E890" s="26">
        <f t="shared" si="14"/>
        <v>0</v>
      </c>
      <c r="F890" s="25">
        <f>F891</f>
        <v>191580</v>
      </c>
      <c r="G890" s="2"/>
    </row>
    <row r="891" spans="1:7" ht="15.75" customHeight="1" outlineLevel="5" x14ac:dyDescent="0.25">
      <c r="A891" s="23" t="s">
        <v>50</v>
      </c>
      <c r="B891" s="63" t="s">
        <v>832</v>
      </c>
      <c r="C891" s="24" t="s">
        <v>5</v>
      </c>
      <c r="D891" s="25">
        <f>D892</f>
        <v>191580</v>
      </c>
      <c r="E891" s="26">
        <f t="shared" si="14"/>
        <v>0</v>
      </c>
      <c r="F891" s="25">
        <f>F892</f>
        <v>191580</v>
      </c>
      <c r="G891" s="2"/>
    </row>
    <row r="892" spans="1:7" outlineLevel="6" x14ac:dyDescent="0.25">
      <c r="A892" s="23" t="s">
        <v>54</v>
      </c>
      <c r="B892" s="63" t="s">
        <v>832</v>
      </c>
      <c r="C892" s="24" t="s">
        <v>8</v>
      </c>
      <c r="D892" s="25">
        <v>191580</v>
      </c>
      <c r="E892" s="26">
        <f t="shared" si="14"/>
        <v>0</v>
      </c>
      <c r="F892" s="25">
        <v>191580</v>
      </c>
      <c r="G892" s="2"/>
    </row>
    <row r="893" spans="1:7" ht="28.5" x14ac:dyDescent="0.25">
      <c r="A893" s="29" t="s">
        <v>395</v>
      </c>
      <c r="B893" s="30" t="s">
        <v>651</v>
      </c>
      <c r="C893" s="31" t="s">
        <v>0</v>
      </c>
      <c r="D893" s="32">
        <f>D903+D894</f>
        <v>42648907</v>
      </c>
      <c r="E893" s="26">
        <f t="shared" si="14"/>
        <v>-119496</v>
      </c>
      <c r="F893" s="32">
        <f>F903+F894</f>
        <v>42529411</v>
      </c>
      <c r="G893" s="2"/>
    </row>
    <row r="894" spans="1:7" ht="50.25" customHeight="1" outlineLevel="1" x14ac:dyDescent="0.25">
      <c r="A894" s="13" t="s">
        <v>893</v>
      </c>
      <c r="B894" s="63" t="s">
        <v>856</v>
      </c>
      <c r="C894" s="24" t="s">
        <v>0</v>
      </c>
      <c r="D894" s="25">
        <f>D895+D899</f>
        <v>770320</v>
      </c>
      <c r="E894" s="26">
        <f t="shared" si="14"/>
        <v>0</v>
      </c>
      <c r="F894" s="25">
        <f>F895+F899</f>
        <v>770320</v>
      </c>
      <c r="G894" s="2"/>
    </row>
    <row r="895" spans="1:7" ht="33.75" hidden="1" customHeight="1" outlineLevel="3" x14ac:dyDescent="0.25">
      <c r="A895" s="13" t="s">
        <v>859</v>
      </c>
      <c r="B895" s="63" t="s">
        <v>857</v>
      </c>
      <c r="C895" s="24" t="s">
        <v>0</v>
      </c>
      <c r="D895" s="25">
        <f>D896</f>
        <v>0</v>
      </c>
      <c r="E895" s="26">
        <f t="shared" si="14"/>
        <v>0</v>
      </c>
      <c r="F895" s="25">
        <f>F896</f>
        <v>0</v>
      </c>
      <c r="G895" s="2"/>
    </row>
    <row r="896" spans="1:7" ht="31.5" hidden="1" customHeight="1" outlineLevel="4" collapsed="1" x14ac:dyDescent="0.25">
      <c r="A896" s="13" t="s">
        <v>860</v>
      </c>
      <c r="B896" s="63" t="s">
        <v>858</v>
      </c>
      <c r="C896" s="24" t="s">
        <v>0</v>
      </c>
      <c r="D896" s="25">
        <f>D897</f>
        <v>0</v>
      </c>
      <c r="E896" s="26">
        <f t="shared" si="14"/>
        <v>0</v>
      </c>
      <c r="F896" s="25">
        <f>F897</f>
        <v>0</v>
      </c>
      <c r="G896" s="2"/>
    </row>
    <row r="897" spans="1:7" ht="18" hidden="1" customHeight="1" outlineLevel="5" x14ac:dyDescent="0.25">
      <c r="A897" s="23" t="s">
        <v>50</v>
      </c>
      <c r="B897" s="63" t="s">
        <v>858</v>
      </c>
      <c r="C897" s="24">
        <v>300</v>
      </c>
      <c r="D897" s="25">
        <f>D898</f>
        <v>0</v>
      </c>
      <c r="E897" s="26">
        <f t="shared" si="14"/>
        <v>0</v>
      </c>
      <c r="F897" s="25">
        <f>F898</f>
        <v>0</v>
      </c>
      <c r="G897" s="2"/>
    </row>
    <row r="898" spans="1:7" hidden="1" outlineLevel="6" x14ac:dyDescent="0.25">
      <c r="A898" s="23" t="s">
        <v>69</v>
      </c>
      <c r="B898" s="63" t="s">
        <v>858</v>
      </c>
      <c r="C898" s="24">
        <v>360</v>
      </c>
      <c r="D898" s="25"/>
      <c r="E898" s="26">
        <f t="shared" si="14"/>
        <v>0</v>
      </c>
      <c r="F898" s="25"/>
      <c r="G898" s="2"/>
    </row>
    <row r="899" spans="1:7" ht="30" outlineLevel="6" x14ac:dyDescent="0.25">
      <c r="A899" s="65" t="s">
        <v>895</v>
      </c>
      <c r="B899" s="63" t="s">
        <v>897</v>
      </c>
      <c r="C899" s="24"/>
      <c r="D899" s="25">
        <f>D900</f>
        <v>770320</v>
      </c>
      <c r="E899" s="26">
        <f t="shared" si="14"/>
        <v>0</v>
      </c>
      <c r="F899" s="25">
        <f>F900</f>
        <v>770320</v>
      </c>
      <c r="G899" s="2"/>
    </row>
    <row r="900" spans="1:7" outlineLevel="6" x14ac:dyDescent="0.25">
      <c r="A900" s="65" t="s">
        <v>896</v>
      </c>
      <c r="B900" s="63" t="s">
        <v>898</v>
      </c>
      <c r="C900" s="24"/>
      <c r="D900" s="25">
        <f>D901</f>
        <v>770320</v>
      </c>
      <c r="E900" s="26">
        <f t="shared" si="14"/>
        <v>0</v>
      </c>
      <c r="F900" s="25">
        <f>F901</f>
        <v>770320</v>
      </c>
      <c r="G900" s="2"/>
    </row>
    <row r="901" spans="1:7" outlineLevel="6" x14ac:dyDescent="0.25">
      <c r="A901" s="65" t="s">
        <v>39</v>
      </c>
      <c r="B901" s="63" t="s">
        <v>898</v>
      </c>
      <c r="C901" s="24">
        <v>500</v>
      </c>
      <c r="D901" s="25">
        <f>D902</f>
        <v>770320</v>
      </c>
      <c r="E901" s="26">
        <f t="shared" si="14"/>
        <v>0</v>
      </c>
      <c r="F901" s="25">
        <f>F902</f>
        <v>770320</v>
      </c>
      <c r="G901" s="2"/>
    </row>
    <row r="902" spans="1:7" outlineLevel="6" x14ac:dyDescent="0.25">
      <c r="A902" s="65" t="s">
        <v>40</v>
      </c>
      <c r="B902" s="63" t="s">
        <v>898</v>
      </c>
      <c r="C902" s="24">
        <v>540</v>
      </c>
      <c r="D902" s="25">
        <v>770320</v>
      </c>
      <c r="E902" s="26">
        <f t="shared" si="14"/>
        <v>0</v>
      </c>
      <c r="F902" s="25">
        <v>770320</v>
      </c>
      <c r="G902" s="2"/>
    </row>
    <row r="903" spans="1:7" ht="33.75" customHeight="1" outlineLevel="1" x14ac:dyDescent="0.25">
      <c r="A903" s="23" t="s">
        <v>894</v>
      </c>
      <c r="B903" s="63" t="s">
        <v>652</v>
      </c>
      <c r="C903" s="24" t="s">
        <v>0</v>
      </c>
      <c r="D903" s="25">
        <f>D904+D920+D925</f>
        <v>41878587</v>
      </c>
      <c r="E903" s="26">
        <f t="shared" si="14"/>
        <v>-119496</v>
      </c>
      <c r="F903" s="25">
        <f>F904+F920+F925</f>
        <v>41759091</v>
      </c>
      <c r="G903" s="2"/>
    </row>
    <row r="904" spans="1:7" ht="19.5" customHeight="1" outlineLevel="3" x14ac:dyDescent="0.25">
      <c r="A904" s="23" t="s">
        <v>396</v>
      </c>
      <c r="B904" s="63" t="s">
        <v>653</v>
      </c>
      <c r="C904" s="24" t="s">
        <v>0</v>
      </c>
      <c r="D904" s="25">
        <f>D905+D914</f>
        <v>40103587</v>
      </c>
      <c r="E904" s="26">
        <f t="shared" si="14"/>
        <v>4</v>
      </c>
      <c r="F904" s="25">
        <f>F905+F914+F908</f>
        <v>40103591</v>
      </c>
      <c r="G904" s="2"/>
    </row>
    <row r="905" spans="1:7" ht="19.5" customHeight="1" outlineLevel="3" x14ac:dyDescent="0.25">
      <c r="A905" s="13" t="s">
        <v>869</v>
      </c>
      <c r="B905" s="15" t="s">
        <v>867</v>
      </c>
      <c r="C905" s="15"/>
      <c r="D905" s="25">
        <f>D906</f>
        <v>10986587</v>
      </c>
      <c r="E905" s="26">
        <f t="shared" si="14"/>
        <v>0</v>
      </c>
      <c r="F905" s="25">
        <f>F906</f>
        <v>10986587</v>
      </c>
      <c r="G905" s="2"/>
    </row>
    <row r="906" spans="1:7" ht="19.5" customHeight="1" outlineLevel="3" x14ac:dyDescent="0.25">
      <c r="A906" s="65" t="s">
        <v>39</v>
      </c>
      <c r="B906" s="15" t="s">
        <v>867</v>
      </c>
      <c r="C906" s="15" t="s">
        <v>3</v>
      </c>
      <c r="D906" s="25">
        <f>D907</f>
        <v>10986587</v>
      </c>
      <c r="E906" s="26">
        <f t="shared" si="14"/>
        <v>0</v>
      </c>
      <c r="F906" s="25">
        <f>F907</f>
        <v>10986587</v>
      </c>
      <c r="G906" s="2"/>
    </row>
    <row r="907" spans="1:7" ht="19.5" customHeight="1" outlineLevel="3" x14ac:dyDescent="0.25">
      <c r="A907" s="65" t="s">
        <v>40</v>
      </c>
      <c r="B907" s="15" t="s">
        <v>867</v>
      </c>
      <c r="C907" s="15" t="s">
        <v>4</v>
      </c>
      <c r="D907" s="16">
        <v>10986587</v>
      </c>
      <c r="E907" s="26">
        <f t="shared" si="14"/>
        <v>0</v>
      </c>
      <c r="F907" s="16">
        <v>10986587</v>
      </c>
      <c r="G907" s="2"/>
    </row>
    <row r="908" spans="1:7" ht="19.5" customHeight="1" outlineLevel="3" x14ac:dyDescent="0.25">
      <c r="A908" s="13" t="s">
        <v>927</v>
      </c>
      <c r="B908" s="15" t="s">
        <v>928</v>
      </c>
      <c r="C908" s="15"/>
      <c r="D908" s="16"/>
      <c r="E908" s="26">
        <f t="shared" si="14"/>
        <v>2000000</v>
      </c>
      <c r="F908" s="16">
        <f>F909</f>
        <v>2000000</v>
      </c>
      <c r="G908" s="2"/>
    </row>
    <row r="909" spans="1:7" ht="19.5" customHeight="1" outlineLevel="3" x14ac:dyDescent="0.25">
      <c r="A909" s="13" t="s">
        <v>36</v>
      </c>
      <c r="B909" s="15" t="s">
        <v>928</v>
      </c>
      <c r="C909" s="15" t="s">
        <v>1</v>
      </c>
      <c r="D909" s="16"/>
      <c r="E909" s="26">
        <f t="shared" si="14"/>
        <v>2000000</v>
      </c>
      <c r="F909" s="16">
        <f>F910</f>
        <v>2000000</v>
      </c>
      <c r="G909" s="2"/>
    </row>
    <row r="910" spans="1:7" ht="19.5" customHeight="1" outlineLevel="3" x14ac:dyDescent="0.25">
      <c r="A910" s="13" t="s">
        <v>37</v>
      </c>
      <c r="B910" s="15" t="s">
        <v>928</v>
      </c>
      <c r="C910" s="15" t="s">
        <v>2</v>
      </c>
      <c r="D910" s="16"/>
      <c r="E910" s="26">
        <f t="shared" si="14"/>
        <v>2000000</v>
      </c>
      <c r="F910" s="16">
        <v>2000000</v>
      </c>
      <c r="G910" s="2"/>
    </row>
    <row r="911" spans="1:7" ht="30" hidden="1" outlineLevel="4" collapsed="1" x14ac:dyDescent="0.25">
      <c r="A911" s="23" t="s">
        <v>173</v>
      </c>
      <c r="B911" s="63" t="s">
        <v>655</v>
      </c>
      <c r="C911" s="24" t="s">
        <v>0</v>
      </c>
      <c r="D911" s="25">
        <f>D912</f>
        <v>0</v>
      </c>
      <c r="E911" s="26">
        <f t="shared" si="14"/>
        <v>0</v>
      </c>
      <c r="F911" s="25">
        <f>F912</f>
        <v>0</v>
      </c>
      <c r="G911" s="2"/>
    </row>
    <row r="912" spans="1:7" ht="18" hidden="1" customHeight="1" outlineLevel="5" x14ac:dyDescent="0.25">
      <c r="A912" s="23" t="s">
        <v>36</v>
      </c>
      <c r="B912" s="63" t="s">
        <v>655</v>
      </c>
      <c r="C912" s="24" t="s">
        <v>1</v>
      </c>
      <c r="D912" s="25">
        <f>D913</f>
        <v>0</v>
      </c>
      <c r="E912" s="26">
        <f t="shared" si="14"/>
        <v>0</v>
      </c>
      <c r="F912" s="25">
        <f>F913</f>
        <v>0</v>
      </c>
      <c r="G912" s="2"/>
    </row>
    <row r="913" spans="1:7" ht="30" hidden="1" outlineLevel="6" x14ac:dyDescent="0.25">
      <c r="A913" s="23" t="s">
        <v>37</v>
      </c>
      <c r="B913" s="63" t="s">
        <v>655</v>
      </c>
      <c r="C913" s="24" t="s">
        <v>2</v>
      </c>
      <c r="D913" s="25"/>
      <c r="E913" s="26">
        <f t="shared" si="14"/>
        <v>0</v>
      </c>
      <c r="F913" s="25"/>
      <c r="G913" s="2"/>
    </row>
    <row r="914" spans="1:7" ht="22.5" customHeight="1" outlineLevel="6" x14ac:dyDescent="0.25">
      <c r="A914" s="13" t="s">
        <v>869</v>
      </c>
      <c r="B914" s="15" t="s">
        <v>871</v>
      </c>
      <c r="C914" s="15"/>
      <c r="D914" s="25">
        <f>D915</f>
        <v>29117000</v>
      </c>
      <c r="E914" s="26">
        <f t="shared" si="14"/>
        <v>-1999996</v>
      </c>
      <c r="F914" s="25">
        <f>F915</f>
        <v>27117004</v>
      </c>
      <c r="G914" s="2"/>
    </row>
    <row r="915" spans="1:7" ht="23.25" customHeight="1" outlineLevel="6" x14ac:dyDescent="0.25">
      <c r="A915" s="13" t="s">
        <v>36</v>
      </c>
      <c r="B915" s="15" t="s">
        <v>871</v>
      </c>
      <c r="C915" s="15" t="s">
        <v>1</v>
      </c>
      <c r="D915" s="25">
        <f>D916</f>
        <v>29117000</v>
      </c>
      <c r="E915" s="26">
        <f t="shared" si="14"/>
        <v>-1999996</v>
      </c>
      <c r="F915" s="25">
        <f>F916</f>
        <v>27117004</v>
      </c>
      <c r="G915" s="2"/>
    </row>
    <row r="916" spans="1:7" ht="30" outlineLevel="6" x14ac:dyDescent="0.25">
      <c r="A916" s="13" t="s">
        <v>37</v>
      </c>
      <c r="B916" s="15" t="s">
        <v>871</v>
      </c>
      <c r="C916" s="15" t="s">
        <v>2</v>
      </c>
      <c r="D916" s="16">
        <v>29117000</v>
      </c>
      <c r="E916" s="26">
        <f t="shared" si="14"/>
        <v>-1999996</v>
      </c>
      <c r="F916" s="16">
        <v>27117004</v>
      </c>
      <c r="G916" s="2"/>
    </row>
    <row r="917" spans="1:7" ht="45" hidden="1" outlineLevel="6" x14ac:dyDescent="0.25">
      <c r="A917" s="13" t="s">
        <v>870</v>
      </c>
      <c r="B917" s="15" t="s">
        <v>872</v>
      </c>
      <c r="C917" s="15"/>
      <c r="D917" s="25">
        <f>D918</f>
        <v>0</v>
      </c>
      <c r="E917" s="26">
        <f t="shared" si="14"/>
        <v>0</v>
      </c>
      <c r="F917" s="25">
        <f>F918</f>
        <v>0</v>
      </c>
      <c r="G917" s="2"/>
    </row>
    <row r="918" spans="1:7" ht="30" hidden="1" outlineLevel="6" x14ac:dyDescent="0.25">
      <c r="A918" s="13" t="s">
        <v>36</v>
      </c>
      <c r="B918" s="15" t="s">
        <v>872</v>
      </c>
      <c r="C918" s="15" t="s">
        <v>1</v>
      </c>
      <c r="D918" s="25">
        <f>D919</f>
        <v>0</v>
      </c>
      <c r="E918" s="26">
        <f t="shared" si="14"/>
        <v>0</v>
      </c>
      <c r="F918" s="25">
        <f>F919</f>
        <v>0</v>
      </c>
      <c r="G918" s="2"/>
    </row>
    <row r="919" spans="1:7" ht="30" hidden="1" outlineLevel="6" x14ac:dyDescent="0.25">
      <c r="A919" s="13" t="s">
        <v>37</v>
      </c>
      <c r="B919" s="15" t="s">
        <v>872</v>
      </c>
      <c r="C919" s="15" t="s">
        <v>2</v>
      </c>
      <c r="D919" s="16"/>
      <c r="E919" s="26">
        <f t="shared" si="14"/>
        <v>0</v>
      </c>
      <c r="F919" s="16"/>
      <c r="G919" s="2"/>
    </row>
    <row r="920" spans="1:7" ht="21" customHeight="1" outlineLevel="4" collapsed="1" x14ac:dyDescent="0.25">
      <c r="A920" s="23" t="s">
        <v>397</v>
      </c>
      <c r="B920" s="63" t="s">
        <v>654</v>
      </c>
      <c r="C920" s="24" t="s">
        <v>0</v>
      </c>
      <c r="D920" s="25">
        <f>D921+D923</f>
        <v>1375000</v>
      </c>
      <c r="E920" s="26">
        <f t="shared" si="14"/>
        <v>0</v>
      </c>
      <c r="F920" s="25">
        <f>F921+F923</f>
        <v>1375000</v>
      </c>
      <c r="G920" s="2"/>
    </row>
    <row r="921" spans="1:7" ht="20.25" hidden="1" customHeight="1" outlineLevel="5" x14ac:dyDescent="0.25">
      <c r="A921" s="23" t="s">
        <v>36</v>
      </c>
      <c r="B921" s="63" t="s">
        <v>654</v>
      </c>
      <c r="C921" s="24" t="s">
        <v>1</v>
      </c>
      <c r="D921" s="25">
        <f>D922</f>
        <v>0</v>
      </c>
      <c r="E921" s="26">
        <f t="shared" si="14"/>
        <v>0</v>
      </c>
      <c r="F921" s="25">
        <f>F922</f>
        <v>0</v>
      </c>
      <c r="G921" s="2"/>
    </row>
    <row r="922" spans="1:7" ht="30" hidden="1" outlineLevel="6" x14ac:dyDescent="0.25">
      <c r="A922" s="23" t="s">
        <v>37</v>
      </c>
      <c r="B922" s="63" t="s">
        <v>654</v>
      </c>
      <c r="C922" s="24" t="s">
        <v>2</v>
      </c>
      <c r="D922" s="25"/>
      <c r="E922" s="26">
        <f t="shared" si="14"/>
        <v>0</v>
      </c>
      <c r="F922" s="25"/>
      <c r="G922" s="2"/>
    </row>
    <row r="923" spans="1:7" outlineLevel="5" collapsed="1" x14ac:dyDescent="0.25">
      <c r="A923" s="23" t="s">
        <v>39</v>
      </c>
      <c r="B923" s="63" t="s">
        <v>654</v>
      </c>
      <c r="C923" s="24" t="s">
        <v>3</v>
      </c>
      <c r="D923" s="25">
        <f>D924</f>
        <v>1375000</v>
      </c>
      <c r="E923" s="26">
        <f t="shared" si="14"/>
        <v>0</v>
      </c>
      <c r="F923" s="25">
        <f>F924</f>
        <v>1375000</v>
      </c>
      <c r="G923" s="2"/>
    </row>
    <row r="924" spans="1:7" ht="18" customHeight="1" outlineLevel="6" x14ac:dyDescent="0.25">
      <c r="A924" s="23" t="s">
        <v>172</v>
      </c>
      <c r="B924" s="63" t="s">
        <v>654</v>
      </c>
      <c r="C924" s="24" t="s">
        <v>4</v>
      </c>
      <c r="D924" s="25">
        <v>1375000</v>
      </c>
      <c r="E924" s="26">
        <f t="shared" si="14"/>
        <v>0</v>
      </c>
      <c r="F924" s="25">
        <v>1375000</v>
      </c>
      <c r="G924" s="2"/>
    </row>
    <row r="925" spans="1:7" ht="30" outlineLevel="4" x14ac:dyDescent="0.25">
      <c r="A925" s="23" t="s">
        <v>174</v>
      </c>
      <c r="B925" s="63" t="s">
        <v>656</v>
      </c>
      <c r="C925" s="24" t="s">
        <v>0</v>
      </c>
      <c r="D925" s="25">
        <f>D926</f>
        <v>400000</v>
      </c>
      <c r="E925" s="26">
        <f t="shared" si="14"/>
        <v>-119500</v>
      </c>
      <c r="F925" s="25">
        <f>F926</f>
        <v>280500</v>
      </c>
      <c r="G925" s="2"/>
    </row>
    <row r="926" spans="1:7" ht="18" customHeight="1" outlineLevel="5" x14ac:dyDescent="0.25">
      <c r="A926" s="23" t="s">
        <v>36</v>
      </c>
      <c r="B926" s="63" t="s">
        <v>656</v>
      </c>
      <c r="C926" s="24" t="s">
        <v>1</v>
      </c>
      <c r="D926" s="25">
        <f>D927</f>
        <v>400000</v>
      </c>
      <c r="E926" s="26">
        <f t="shared" si="14"/>
        <v>-119500</v>
      </c>
      <c r="F926" s="25">
        <f>F927</f>
        <v>280500</v>
      </c>
      <c r="G926" s="2"/>
    </row>
    <row r="927" spans="1:7" ht="30" outlineLevel="6" x14ac:dyDescent="0.25">
      <c r="A927" s="23" t="s">
        <v>37</v>
      </c>
      <c r="B927" s="63" t="s">
        <v>656</v>
      </c>
      <c r="C927" s="24" t="s">
        <v>2</v>
      </c>
      <c r="D927" s="25">
        <v>400000</v>
      </c>
      <c r="E927" s="26">
        <f t="shared" si="14"/>
        <v>-119500</v>
      </c>
      <c r="F927" s="25">
        <v>280500</v>
      </c>
      <c r="G927" s="2"/>
    </row>
    <row r="928" spans="1:7" ht="44.25" customHeight="1" x14ac:dyDescent="0.25">
      <c r="A928" s="29" t="s">
        <v>788</v>
      </c>
      <c r="B928" s="30" t="s">
        <v>657</v>
      </c>
      <c r="C928" s="31" t="s">
        <v>0</v>
      </c>
      <c r="D928" s="32">
        <f>D930+D934+D948+D957+D961+D965+D973+D977+D981+D985+D989+D995+D1002+D1006+D1013</f>
        <v>177021683.80000001</v>
      </c>
      <c r="E928" s="26">
        <f t="shared" si="14"/>
        <v>1118640</v>
      </c>
      <c r="F928" s="32">
        <f>F930+F934+F948+F957+F961+F965+F973+F977+F981+F985+F989+F995+F1002+F1006+F1013</f>
        <v>178140323.80000001</v>
      </c>
      <c r="G928" s="2"/>
    </row>
    <row r="929" spans="1:7" ht="30" outlineLevel="2" x14ac:dyDescent="0.25">
      <c r="A929" s="23" t="s">
        <v>25</v>
      </c>
      <c r="B929" s="63" t="s">
        <v>24</v>
      </c>
      <c r="C929" s="24" t="s">
        <v>0</v>
      </c>
      <c r="D929" s="25">
        <v>131151262.40000001</v>
      </c>
      <c r="E929" s="26">
        <f t="shared" si="14"/>
        <v>0</v>
      </c>
      <c r="F929" s="25">
        <v>131151262.40000001</v>
      </c>
      <c r="G929" s="2"/>
    </row>
    <row r="930" spans="1:7" ht="33" customHeight="1" outlineLevel="3" x14ac:dyDescent="0.25">
      <c r="A930" s="23" t="s">
        <v>175</v>
      </c>
      <c r="B930" s="63" t="s">
        <v>658</v>
      </c>
      <c r="C930" s="24" t="s">
        <v>0</v>
      </c>
      <c r="D930" s="25">
        <f>D931</f>
        <v>1764000</v>
      </c>
      <c r="E930" s="26">
        <f t="shared" si="14"/>
        <v>-600000</v>
      </c>
      <c r="F930" s="25">
        <f>F931</f>
        <v>1164000</v>
      </c>
      <c r="G930" s="2"/>
    </row>
    <row r="931" spans="1:7" ht="33.75" customHeight="1" outlineLevel="4" x14ac:dyDescent="0.25">
      <c r="A931" s="23" t="s">
        <v>176</v>
      </c>
      <c r="B931" s="63" t="s">
        <v>659</v>
      </c>
      <c r="C931" s="24" t="s">
        <v>0</v>
      </c>
      <c r="D931" s="25">
        <f>D932</f>
        <v>1764000</v>
      </c>
      <c r="E931" s="26">
        <f t="shared" si="14"/>
        <v>-600000</v>
      </c>
      <c r="F931" s="25">
        <f>F932</f>
        <v>1164000</v>
      </c>
      <c r="G931" s="2"/>
    </row>
    <row r="932" spans="1:7" ht="48.75" customHeight="1" outlineLevel="5" x14ac:dyDescent="0.25">
      <c r="A932" s="23" t="s">
        <v>80</v>
      </c>
      <c r="B932" s="63" t="s">
        <v>659</v>
      </c>
      <c r="C932" s="24" t="s">
        <v>12</v>
      </c>
      <c r="D932" s="25">
        <f>D933</f>
        <v>1764000</v>
      </c>
      <c r="E932" s="26">
        <f t="shared" si="14"/>
        <v>-600000</v>
      </c>
      <c r="F932" s="25">
        <f>F933</f>
        <v>1164000</v>
      </c>
      <c r="G932" s="2"/>
    </row>
    <row r="933" spans="1:7" ht="18.75" customHeight="1" outlineLevel="6" x14ac:dyDescent="0.25">
      <c r="A933" s="23" t="s">
        <v>83</v>
      </c>
      <c r="B933" s="63" t="s">
        <v>659</v>
      </c>
      <c r="C933" s="24" t="s">
        <v>13</v>
      </c>
      <c r="D933" s="25">
        <v>1764000</v>
      </c>
      <c r="E933" s="26">
        <f t="shared" si="14"/>
        <v>-600000</v>
      </c>
      <c r="F933" s="25">
        <v>1164000</v>
      </c>
      <c r="G933" s="2"/>
    </row>
    <row r="934" spans="1:7" ht="33" customHeight="1" outlineLevel="3" x14ac:dyDescent="0.25">
      <c r="A934" s="23" t="s">
        <v>177</v>
      </c>
      <c r="B934" s="63" t="s">
        <v>660</v>
      </c>
      <c r="C934" s="24" t="s">
        <v>0</v>
      </c>
      <c r="D934" s="25">
        <f>D935+D942+D945</f>
        <v>95392358</v>
      </c>
      <c r="E934" s="26">
        <f t="shared" si="14"/>
        <v>0</v>
      </c>
      <c r="F934" s="25">
        <f>F935+F942+F945</f>
        <v>95392358</v>
      </c>
      <c r="G934" s="2"/>
    </row>
    <row r="935" spans="1:7" outlineLevel="4" x14ac:dyDescent="0.25">
      <c r="A935" s="23" t="s">
        <v>178</v>
      </c>
      <c r="B935" s="63" t="s">
        <v>661</v>
      </c>
      <c r="C935" s="24" t="s">
        <v>0</v>
      </c>
      <c r="D935" s="25">
        <f>D936+D938+D940</f>
        <v>21546000</v>
      </c>
      <c r="E935" s="26">
        <f t="shared" si="14"/>
        <v>856557.5700000003</v>
      </c>
      <c r="F935" s="25">
        <f>F936+F938+F940</f>
        <v>22402557.57</v>
      </c>
      <c r="G935" s="2"/>
    </row>
    <row r="936" spans="1:7" ht="48" customHeight="1" outlineLevel="4" x14ac:dyDescent="0.25">
      <c r="A936" s="23" t="s">
        <v>82</v>
      </c>
      <c r="B936" s="63" t="s">
        <v>661</v>
      </c>
      <c r="C936" s="24" t="s">
        <v>12</v>
      </c>
      <c r="D936" s="25">
        <f>D937</f>
        <v>0</v>
      </c>
      <c r="E936" s="26">
        <f t="shared" si="14"/>
        <v>856557.57</v>
      </c>
      <c r="F936" s="25">
        <f>F937</f>
        <v>856557.57</v>
      </c>
      <c r="G936" s="2"/>
    </row>
    <row r="937" spans="1:7" ht="18.75" customHeight="1" outlineLevel="4" x14ac:dyDescent="0.25">
      <c r="A937" s="23" t="s">
        <v>81</v>
      </c>
      <c r="B937" s="63" t="s">
        <v>661</v>
      </c>
      <c r="C937" s="24" t="s">
        <v>13</v>
      </c>
      <c r="D937" s="25"/>
      <c r="E937" s="26">
        <f t="shared" si="14"/>
        <v>856557.57</v>
      </c>
      <c r="F937" s="25">
        <v>856557.57</v>
      </c>
      <c r="G937" s="2"/>
    </row>
    <row r="938" spans="1:7" ht="19.5" customHeight="1" outlineLevel="5" x14ac:dyDescent="0.25">
      <c r="A938" s="23" t="s">
        <v>35</v>
      </c>
      <c r="B938" s="63" t="s">
        <v>661</v>
      </c>
      <c r="C938" s="24" t="s">
        <v>1</v>
      </c>
      <c r="D938" s="25">
        <f>D939</f>
        <v>21221000</v>
      </c>
      <c r="E938" s="26">
        <f t="shared" si="14"/>
        <v>-9707.5599999986589</v>
      </c>
      <c r="F938" s="25">
        <f>F939</f>
        <v>21211292.440000001</v>
      </c>
      <c r="G938" s="2"/>
    </row>
    <row r="939" spans="1:7" ht="33.75" customHeight="1" outlineLevel="6" x14ac:dyDescent="0.25">
      <c r="A939" s="23" t="s">
        <v>66</v>
      </c>
      <c r="B939" s="63" t="s">
        <v>661</v>
      </c>
      <c r="C939" s="24" t="s">
        <v>2</v>
      </c>
      <c r="D939" s="25">
        <v>21221000</v>
      </c>
      <c r="E939" s="26">
        <f t="shared" si="14"/>
        <v>-9707.5599999986589</v>
      </c>
      <c r="F939" s="25">
        <v>21211292.440000001</v>
      </c>
      <c r="G939" s="2"/>
    </row>
    <row r="940" spans="1:7" outlineLevel="5" x14ac:dyDescent="0.25">
      <c r="A940" s="23" t="s">
        <v>102</v>
      </c>
      <c r="B940" s="63" t="s">
        <v>661</v>
      </c>
      <c r="C940" s="24" t="s">
        <v>9</v>
      </c>
      <c r="D940" s="25">
        <f>D941</f>
        <v>325000</v>
      </c>
      <c r="E940" s="26">
        <f t="shared" si="14"/>
        <v>9707.5599999999977</v>
      </c>
      <c r="F940" s="25">
        <f>F941</f>
        <v>334707.56</v>
      </c>
      <c r="G940" s="2"/>
    </row>
    <row r="941" spans="1:7" outlineLevel="6" x14ac:dyDescent="0.25">
      <c r="A941" s="23" t="s">
        <v>124</v>
      </c>
      <c r="B941" s="63" t="s">
        <v>661</v>
      </c>
      <c r="C941" s="24" t="s">
        <v>10</v>
      </c>
      <c r="D941" s="25">
        <v>325000</v>
      </c>
      <c r="E941" s="26">
        <f t="shared" si="14"/>
        <v>9707.5599999999977</v>
      </c>
      <c r="F941" s="25">
        <v>334707.56</v>
      </c>
      <c r="G941" s="2"/>
    </row>
    <row r="942" spans="1:7" ht="21.75" customHeight="1" outlineLevel="4" x14ac:dyDescent="0.25">
      <c r="A942" s="23" t="s">
        <v>179</v>
      </c>
      <c r="B942" s="63" t="s">
        <v>662</v>
      </c>
      <c r="C942" s="24" t="s">
        <v>0</v>
      </c>
      <c r="D942" s="25">
        <f>D943</f>
        <v>56164438</v>
      </c>
      <c r="E942" s="26">
        <f t="shared" si="14"/>
        <v>-679440.49000000209</v>
      </c>
      <c r="F942" s="25">
        <f>F943</f>
        <v>55484997.509999998</v>
      </c>
      <c r="G942" s="2"/>
    </row>
    <row r="943" spans="1:7" ht="48" customHeight="1" outlineLevel="5" x14ac:dyDescent="0.25">
      <c r="A943" s="23" t="s">
        <v>82</v>
      </c>
      <c r="B943" s="63" t="s">
        <v>662</v>
      </c>
      <c r="C943" s="24" t="s">
        <v>12</v>
      </c>
      <c r="D943" s="25">
        <f>D944</f>
        <v>56164438</v>
      </c>
      <c r="E943" s="26">
        <f t="shared" si="14"/>
        <v>-679440.49000000209</v>
      </c>
      <c r="F943" s="25">
        <f>F944</f>
        <v>55484997.509999998</v>
      </c>
      <c r="G943" s="2"/>
    </row>
    <row r="944" spans="1:7" ht="18.75" customHeight="1" outlineLevel="6" x14ac:dyDescent="0.25">
      <c r="A944" s="23" t="s">
        <v>83</v>
      </c>
      <c r="B944" s="63" t="s">
        <v>662</v>
      </c>
      <c r="C944" s="24" t="s">
        <v>13</v>
      </c>
      <c r="D944" s="25">
        <v>56164438</v>
      </c>
      <c r="E944" s="26">
        <f t="shared" si="14"/>
        <v>-679440.49000000209</v>
      </c>
      <c r="F944" s="25">
        <v>55484997.509999998</v>
      </c>
      <c r="G944" s="2"/>
    </row>
    <row r="945" spans="1:7" outlineLevel="4" x14ac:dyDescent="0.25">
      <c r="A945" s="23" t="s">
        <v>180</v>
      </c>
      <c r="B945" s="63" t="s">
        <v>663</v>
      </c>
      <c r="C945" s="24" t="s">
        <v>0</v>
      </c>
      <c r="D945" s="25">
        <f>D946</f>
        <v>17681920</v>
      </c>
      <c r="E945" s="26">
        <f t="shared" si="14"/>
        <v>-177117.07999999821</v>
      </c>
      <c r="F945" s="25">
        <f>F946</f>
        <v>17504802.920000002</v>
      </c>
      <c r="G945" s="2"/>
    </row>
    <row r="946" spans="1:7" ht="46.5" customHeight="1" outlineLevel="5" x14ac:dyDescent="0.25">
      <c r="A946" s="23" t="s">
        <v>82</v>
      </c>
      <c r="B946" s="63" t="s">
        <v>663</v>
      </c>
      <c r="C946" s="24" t="s">
        <v>12</v>
      </c>
      <c r="D946" s="25">
        <f>D947</f>
        <v>17681920</v>
      </c>
      <c r="E946" s="26">
        <f t="shared" si="14"/>
        <v>-177117.07999999821</v>
      </c>
      <c r="F946" s="25">
        <f>F947</f>
        <v>17504802.920000002</v>
      </c>
      <c r="G946" s="2"/>
    </row>
    <row r="947" spans="1:7" ht="21" customHeight="1" outlineLevel="6" x14ac:dyDescent="0.25">
      <c r="A947" s="23" t="s">
        <v>83</v>
      </c>
      <c r="B947" s="63" t="s">
        <v>663</v>
      </c>
      <c r="C947" s="24" t="s">
        <v>13</v>
      </c>
      <c r="D947" s="25">
        <v>17681920</v>
      </c>
      <c r="E947" s="26">
        <f t="shared" si="14"/>
        <v>-177117.07999999821</v>
      </c>
      <c r="F947" s="25">
        <v>17504802.920000002</v>
      </c>
      <c r="G947" s="2"/>
    </row>
    <row r="948" spans="1:7" ht="31.5" customHeight="1" outlineLevel="3" x14ac:dyDescent="0.25">
      <c r="A948" s="23" t="s">
        <v>181</v>
      </c>
      <c r="B948" s="63" t="s">
        <v>664</v>
      </c>
      <c r="C948" s="24" t="s">
        <v>0</v>
      </c>
      <c r="D948" s="25">
        <f>D949+D954</f>
        <v>63385410</v>
      </c>
      <c r="E948" s="26">
        <f t="shared" si="14"/>
        <v>0</v>
      </c>
      <c r="F948" s="25">
        <f>F949+F954</f>
        <v>63385410</v>
      </c>
      <c r="G948" s="2"/>
    </row>
    <row r="949" spans="1:7" outlineLevel="4" x14ac:dyDescent="0.25">
      <c r="A949" s="23" t="s">
        <v>182</v>
      </c>
      <c r="B949" s="63" t="s">
        <v>665</v>
      </c>
      <c r="C949" s="24" t="s">
        <v>0</v>
      </c>
      <c r="D949" s="25">
        <f>D950+D953</f>
        <v>11796393</v>
      </c>
      <c r="E949" s="26">
        <f t="shared" si="14"/>
        <v>0</v>
      </c>
      <c r="F949" s="25">
        <f>F950+F953</f>
        <v>11796393</v>
      </c>
      <c r="G949" s="2"/>
    </row>
    <row r="950" spans="1:7" ht="46.5" customHeight="1" outlineLevel="5" x14ac:dyDescent="0.25">
      <c r="A950" s="23" t="s">
        <v>80</v>
      </c>
      <c r="B950" s="63" t="s">
        <v>665</v>
      </c>
      <c r="C950" s="24" t="s">
        <v>12</v>
      </c>
      <c r="D950" s="25">
        <f>D951</f>
        <v>10728393</v>
      </c>
      <c r="E950" s="26">
        <f t="shared" si="14"/>
        <v>0</v>
      </c>
      <c r="F950" s="25">
        <f>F951</f>
        <v>10728393</v>
      </c>
      <c r="G950" s="2"/>
    </row>
    <row r="951" spans="1:7" ht="18" customHeight="1" outlineLevel="6" x14ac:dyDescent="0.25">
      <c r="A951" s="23" t="s">
        <v>83</v>
      </c>
      <c r="B951" s="63" t="s">
        <v>665</v>
      </c>
      <c r="C951" s="24" t="s">
        <v>13</v>
      </c>
      <c r="D951" s="25">
        <v>10728393</v>
      </c>
      <c r="E951" s="26">
        <f t="shared" si="14"/>
        <v>0</v>
      </c>
      <c r="F951" s="25">
        <v>10728393</v>
      </c>
      <c r="G951" s="2"/>
    </row>
    <row r="952" spans="1:7" ht="20.25" customHeight="1" outlineLevel="5" x14ac:dyDescent="0.25">
      <c r="A952" s="23" t="s">
        <v>36</v>
      </c>
      <c r="B952" s="63" t="s">
        <v>665</v>
      </c>
      <c r="C952" s="24" t="s">
        <v>1</v>
      </c>
      <c r="D952" s="25">
        <f>D953</f>
        <v>1068000</v>
      </c>
      <c r="E952" s="26">
        <f t="shared" si="14"/>
        <v>0</v>
      </c>
      <c r="F952" s="25">
        <f>F953</f>
        <v>1068000</v>
      </c>
      <c r="G952" s="2"/>
    </row>
    <row r="953" spans="1:7" ht="30.75" customHeight="1" outlineLevel="6" x14ac:dyDescent="0.25">
      <c r="A953" s="23" t="s">
        <v>37</v>
      </c>
      <c r="B953" s="63" t="s">
        <v>665</v>
      </c>
      <c r="C953" s="24" t="s">
        <v>2</v>
      </c>
      <c r="D953" s="25">
        <v>1068000</v>
      </c>
      <c r="E953" s="26">
        <f t="shared" si="14"/>
        <v>0</v>
      </c>
      <c r="F953" s="25">
        <v>1068000</v>
      </c>
      <c r="G953" s="2"/>
    </row>
    <row r="954" spans="1:7" ht="33.75" customHeight="1" outlineLevel="4" x14ac:dyDescent="0.25">
      <c r="A954" s="23" t="s">
        <v>183</v>
      </c>
      <c r="B954" s="63" t="s">
        <v>666</v>
      </c>
      <c r="C954" s="24" t="s">
        <v>0</v>
      </c>
      <c r="D954" s="25">
        <f>D955</f>
        <v>51589017</v>
      </c>
      <c r="E954" s="26">
        <f t="shared" ref="E954:E1016" si="15">F954-D954</f>
        <v>0</v>
      </c>
      <c r="F954" s="25">
        <f>F955</f>
        <v>51589017</v>
      </c>
      <c r="G954" s="2"/>
    </row>
    <row r="955" spans="1:7" outlineLevel="5" x14ac:dyDescent="0.25">
      <c r="A955" s="23" t="s">
        <v>39</v>
      </c>
      <c r="B955" s="63" t="s">
        <v>666</v>
      </c>
      <c r="C955" s="24" t="s">
        <v>3</v>
      </c>
      <c r="D955" s="25">
        <f>D956</f>
        <v>51589017</v>
      </c>
      <c r="E955" s="26">
        <f t="shared" si="15"/>
        <v>0</v>
      </c>
      <c r="F955" s="25">
        <f>F956</f>
        <v>51589017</v>
      </c>
      <c r="G955" s="2"/>
    </row>
    <row r="956" spans="1:7" outlineLevel="6" x14ac:dyDescent="0.25">
      <c r="A956" s="23" t="s">
        <v>184</v>
      </c>
      <c r="B956" s="63" t="s">
        <v>666</v>
      </c>
      <c r="C956" s="24" t="s">
        <v>26</v>
      </c>
      <c r="D956" s="25">
        <v>51589017</v>
      </c>
      <c r="E956" s="26">
        <f t="shared" si="15"/>
        <v>0</v>
      </c>
      <c r="F956" s="25">
        <v>51589017</v>
      </c>
      <c r="G956" s="2"/>
    </row>
    <row r="957" spans="1:7" ht="31.5" customHeight="1" outlineLevel="3" x14ac:dyDescent="0.25">
      <c r="A957" s="23" t="s">
        <v>185</v>
      </c>
      <c r="B957" s="63" t="s">
        <v>667</v>
      </c>
      <c r="C957" s="24" t="s">
        <v>0</v>
      </c>
      <c r="D957" s="25">
        <f>D958</f>
        <v>5315879</v>
      </c>
      <c r="E957" s="26">
        <f t="shared" si="15"/>
        <v>0</v>
      </c>
      <c r="F957" s="25">
        <f>F958</f>
        <v>5315879</v>
      </c>
      <c r="G957" s="2"/>
    </row>
    <row r="958" spans="1:7" outlineLevel="4" x14ac:dyDescent="0.25">
      <c r="A958" s="23" t="s">
        <v>186</v>
      </c>
      <c r="B958" s="63" t="s">
        <v>668</v>
      </c>
      <c r="C958" s="24" t="s">
        <v>0</v>
      </c>
      <c r="D958" s="25">
        <f>D959</f>
        <v>5315879</v>
      </c>
      <c r="E958" s="26">
        <f t="shared" si="15"/>
        <v>0</v>
      </c>
      <c r="F958" s="25">
        <f>F959</f>
        <v>5315879</v>
      </c>
      <c r="G958" s="2"/>
    </row>
    <row r="959" spans="1:7" ht="45.75" customHeight="1" outlineLevel="5" x14ac:dyDescent="0.25">
      <c r="A959" s="23" t="s">
        <v>82</v>
      </c>
      <c r="B959" s="63" t="s">
        <v>668</v>
      </c>
      <c r="C959" s="24" t="s">
        <v>12</v>
      </c>
      <c r="D959" s="25">
        <f>D960</f>
        <v>5315879</v>
      </c>
      <c r="E959" s="26">
        <f t="shared" si="15"/>
        <v>0</v>
      </c>
      <c r="F959" s="25">
        <f>F960</f>
        <v>5315879</v>
      </c>
      <c r="G959" s="2"/>
    </row>
    <row r="960" spans="1:7" ht="18" customHeight="1" outlineLevel="6" x14ac:dyDescent="0.25">
      <c r="A960" s="23" t="s">
        <v>83</v>
      </c>
      <c r="B960" s="63" t="s">
        <v>668</v>
      </c>
      <c r="C960" s="24" t="s">
        <v>13</v>
      </c>
      <c r="D960" s="25">
        <v>5315879</v>
      </c>
      <c r="E960" s="26">
        <f t="shared" si="15"/>
        <v>0</v>
      </c>
      <c r="F960" s="25">
        <v>5315879</v>
      </c>
      <c r="G960" s="2"/>
    </row>
    <row r="961" spans="1:7" ht="34.5" customHeight="1" outlineLevel="3" x14ac:dyDescent="0.25">
      <c r="A961" s="23" t="s">
        <v>187</v>
      </c>
      <c r="B961" s="63" t="s">
        <v>669</v>
      </c>
      <c r="C961" s="24" t="s">
        <v>0</v>
      </c>
      <c r="D961" s="25">
        <f>D962</f>
        <v>2829419</v>
      </c>
      <c r="E961" s="26">
        <f t="shared" si="15"/>
        <v>0</v>
      </c>
      <c r="F961" s="25">
        <f>F962</f>
        <v>2829419</v>
      </c>
      <c r="G961" s="2"/>
    </row>
    <row r="962" spans="1:7" outlineLevel="4" x14ac:dyDescent="0.25">
      <c r="A962" s="23" t="s">
        <v>188</v>
      </c>
      <c r="B962" s="63" t="s">
        <v>670</v>
      </c>
      <c r="C962" s="24" t="s">
        <v>0</v>
      </c>
      <c r="D962" s="25">
        <f>D963</f>
        <v>2829419</v>
      </c>
      <c r="E962" s="26">
        <f t="shared" si="15"/>
        <v>0</v>
      </c>
      <c r="F962" s="25">
        <f>F963</f>
        <v>2829419</v>
      </c>
      <c r="G962" s="2"/>
    </row>
    <row r="963" spans="1:7" ht="48" customHeight="1" outlineLevel="5" x14ac:dyDescent="0.25">
      <c r="A963" s="23" t="s">
        <v>82</v>
      </c>
      <c r="B963" s="63" t="s">
        <v>670</v>
      </c>
      <c r="C963" s="24" t="s">
        <v>12</v>
      </c>
      <c r="D963" s="25">
        <f>D964</f>
        <v>2829419</v>
      </c>
      <c r="E963" s="26">
        <f t="shared" si="15"/>
        <v>0</v>
      </c>
      <c r="F963" s="25">
        <f>F964</f>
        <v>2829419</v>
      </c>
      <c r="G963" s="2"/>
    </row>
    <row r="964" spans="1:7" ht="18.75" customHeight="1" outlineLevel="6" x14ac:dyDescent="0.25">
      <c r="A964" s="23" t="s">
        <v>83</v>
      </c>
      <c r="B964" s="63" t="s">
        <v>670</v>
      </c>
      <c r="C964" s="24" t="s">
        <v>13</v>
      </c>
      <c r="D964" s="25">
        <v>2829419</v>
      </c>
      <c r="E964" s="26">
        <f t="shared" si="15"/>
        <v>0</v>
      </c>
      <c r="F964" s="25">
        <v>2829419</v>
      </c>
      <c r="G964" s="2"/>
    </row>
    <row r="965" spans="1:7" ht="32.25" customHeight="1" outlineLevel="3" x14ac:dyDescent="0.25">
      <c r="A965" s="23" t="s">
        <v>189</v>
      </c>
      <c r="B965" s="63" t="s">
        <v>671</v>
      </c>
      <c r="C965" s="24" t="s">
        <v>0</v>
      </c>
      <c r="D965" s="25">
        <f>D966</f>
        <v>2953403.8</v>
      </c>
      <c r="E965" s="26">
        <f t="shared" si="15"/>
        <v>0</v>
      </c>
      <c r="F965" s="25">
        <f>F966</f>
        <v>2953403.8</v>
      </c>
      <c r="G965" s="2"/>
    </row>
    <row r="966" spans="1:7" outlineLevel="4" x14ac:dyDescent="0.25">
      <c r="A966" s="23" t="s">
        <v>190</v>
      </c>
      <c r="B966" s="63" t="s">
        <v>672</v>
      </c>
      <c r="C966" s="24" t="s">
        <v>0</v>
      </c>
      <c r="D966" s="25">
        <f>D967+D969+D971</f>
        <v>2953403.8</v>
      </c>
      <c r="E966" s="26">
        <f t="shared" si="15"/>
        <v>0</v>
      </c>
      <c r="F966" s="25">
        <f>F967+F969+F971</f>
        <v>2953403.8</v>
      </c>
      <c r="G966" s="2"/>
    </row>
    <row r="967" spans="1:7" ht="47.25" customHeight="1" outlineLevel="5" x14ac:dyDescent="0.25">
      <c r="A967" s="23" t="s">
        <v>82</v>
      </c>
      <c r="B967" s="63" t="s">
        <v>672</v>
      </c>
      <c r="C967" s="24" t="s">
        <v>12</v>
      </c>
      <c r="D967" s="25">
        <f>D968</f>
        <v>2690387.8</v>
      </c>
      <c r="E967" s="26">
        <f t="shared" si="15"/>
        <v>0</v>
      </c>
      <c r="F967" s="25">
        <f>F968</f>
        <v>2690387.8</v>
      </c>
      <c r="G967" s="2"/>
    </row>
    <row r="968" spans="1:7" ht="20.25" customHeight="1" outlineLevel="6" x14ac:dyDescent="0.25">
      <c r="A968" s="23" t="s">
        <v>83</v>
      </c>
      <c r="B968" s="63" t="s">
        <v>672</v>
      </c>
      <c r="C968" s="24" t="s">
        <v>13</v>
      </c>
      <c r="D968" s="25">
        <v>2690387.8</v>
      </c>
      <c r="E968" s="26">
        <f t="shared" si="15"/>
        <v>0</v>
      </c>
      <c r="F968" s="25">
        <v>2690387.8</v>
      </c>
      <c r="G968" s="2"/>
    </row>
    <row r="969" spans="1:7" ht="18.75" customHeight="1" outlineLevel="5" x14ac:dyDescent="0.25">
      <c r="A969" s="23" t="s">
        <v>36</v>
      </c>
      <c r="B969" s="63" t="s">
        <v>672</v>
      </c>
      <c r="C969" s="24" t="s">
        <v>1</v>
      </c>
      <c r="D969" s="25">
        <f>D970</f>
        <v>253016</v>
      </c>
      <c r="E969" s="26">
        <f t="shared" si="15"/>
        <v>0</v>
      </c>
      <c r="F969" s="25">
        <f>F970</f>
        <v>253016</v>
      </c>
      <c r="G969" s="2"/>
    </row>
    <row r="970" spans="1:7" ht="30" outlineLevel="6" x14ac:dyDescent="0.25">
      <c r="A970" s="23" t="s">
        <v>37</v>
      </c>
      <c r="B970" s="63" t="s">
        <v>672</v>
      </c>
      <c r="C970" s="24" t="s">
        <v>2</v>
      </c>
      <c r="D970" s="25">
        <v>253016</v>
      </c>
      <c r="E970" s="26">
        <f t="shared" si="15"/>
        <v>0</v>
      </c>
      <c r="F970" s="25">
        <v>253016</v>
      </c>
      <c r="G970" s="2"/>
    </row>
    <row r="971" spans="1:7" outlineLevel="5" x14ac:dyDescent="0.25">
      <c r="A971" s="23" t="s">
        <v>58</v>
      </c>
      <c r="B971" s="63" t="s">
        <v>672</v>
      </c>
      <c r="C971" s="24" t="s">
        <v>9</v>
      </c>
      <c r="D971" s="25">
        <f>D972</f>
        <v>10000</v>
      </c>
      <c r="E971" s="26">
        <f t="shared" si="15"/>
        <v>0</v>
      </c>
      <c r="F971" s="25">
        <f>F972</f>
        <v>10000</v>
      </c>
      <c r="G971" s="2"/>
    </row>
    <row r="972" spans="1:7" outlineLevel="6" x14ac:dyDescent="0.25">
      <c r="A972" s="23" t="s">
        <v>59</v>
      </c>
      <c r="B972" s="63" t="s">
        <v>672</v>
      </c>
      <c r="C972" s="24" t="s">
        <v>10</v>
      </c>
      <c r="D972" s="25">
        <v>10000</v>
      </c>
      <c r="E972" s="26">
        <f t="shared" si="15"/>
        <v>0</v>
      </c>
      <c r="F972" s="25">
        <v>10000</v>
      </c>
      <c r="G972" s="2"/>
    </row>
    <row r="973" spans="1:7" ht="31.5" customHeight="1" outlineLevel="3" x14ac:dyDescent="0.25">
      <c r="A973" s="23" t="s">
        <v>191</v>
      </c>
      <c r="B973" s="63" t="s">
        <v>673</v>
      </c>
      <c r="C973" s="24" t="s">
        <v>0</v>
      </c>
      <c r="D973" s="25">
        <f>D974</f>
        <v>900000</v>
      </c>
      <c r="E973" s="26">
        <f t="shared" si="15"/>
        <v>65000</v>
      </c>
      <c r="F973" s="25">
        <f>F974</f>
        <v>965000</v>
      </c>
      <c r="G973" s="2"/>
    </row>
    <row r="974" spans="1:7" ht="38.25" customHeight="1" outlineLevel="4" x14ac:dyDescent="0.25">
      <c r="A974" s="23" t="s">
        <v>192</v>
      </c>
      <c r="B974" s="63" t="s">
        <v>674</v>
      </c>
      <c r="C974" s="24" t="s">
        <v>0</v>
      </c>
      <c r="D974" s="25">
        <f>D975</f>
        <v>900000</v>
      </c>
      <c r="E974" s="26">
        <f t="shared" si="15"/>
        <v>65000</v>
      </c>
      <c r="F974" s="25">
        <f>F975</f>
        <v>965000</v>
      </c>
      <c r="G974" s="2"/>
    </row>
    <row r="975" spans="1:7" ht="19.5" customHeight="1" outlineLevel="5" x14ac:dyDescent="0.25">
      <c r="A975" s="23" t="s">
        <v>36</v>
      </c>
      <c r="B975" s="63" t="s">
        <v>674</v>
      </c>
      <c r="C975" s="24" t="s">
        <v>1</v>
      </c>
      <c r="D975" s="25">
        <f>D976</f>
        <v>900000</v>
      </c>
      <c r="E975" s="26">
        <f t="shared" si="15"/>
        <v>65000</v>
      </c>
      <c r="F975" s="25">
        <f>F976</f>
        <v>965000</v>
      </c>
      <c r="G975" s="2"/>
    </row>
    <row r="976" spans="1:7" ht="32.25" customHeight="1" outlineLevel="6" x14ac:dyDescent="0.25">
      <c r="A976" s="23" t="s">
        <v>37</v>
      </c>
      <c r="B976" s="63" t="s">
        <v>674</v>
      </c>
      <c r="C976" s="24" t="s">
        <v>2</v>
      </c>
      <c r="D976" s="25">
        <v>900000</v>
      </c>
      <c r="E976" s="26">
        <f t="shared" si="15"/>
        <v>65000</v>
      </c>
      <c r="F976" s="25">
        <v>965000</v>
      </c>
      <c r="G976" s="2"/>
    </row>
    <row r="977" spans="1:7" ht="36" customHeight="1" outlineLevel="3" x14ac:dyDescent="0.25">
      <c r="A977" s="23" t="s">
        <v>193</v>
      </c>
      <c r="B977" s="63" t="s">
        <v>675</v>
      </c>
      <c r="C977" s="24" t="s">
        <v>0</v>
      </c>
      <c r="D977" s="25">
        <f>D978</f>
        <v>360000</v>
      </c>
      <c r="E977" s="26">
        <f t="shared" si="15"/>
        <v>-7375.4500000000116</v>
      </c>
      <c r="F977" s="25">
        <f>F978</f>
        <v>352624.55</v>
      </c>
      <c r="G977" s="2"/>
    </row>
    <row r="978" spans="1:7" ht="32.25" customHeight="1" outlineLevel="4" x14ac:dyDescent="0.25">
      <c r="A978" s="23" t="s">
        <v>194</v>
      </c>
      <c r="B978" s="63" t="s">
        <v>676</v>
      </c>
      <c r="C978" s="24" t="s">
        <v>0</v>
      </c>
      <c r="D978" s="25">
        <f>D979</f>
        <v>360000</v>
      </c>
      <c r="E978" s="26">
        <f t="shared" si="15"/>
        <v>-7375.4500000000116</v>
      </c>
      <c r="F978" s="25">
        <f>F979</f>
        <v>352624.55</v>
      </c>
      <c r="G978" s="2"/>
    </row>
    <row r="979" spans="1:7" outlineLevel="5" x14ac:dyDescent="0.25">
      <c r="A979" s="23" t="s">
        <v>102</v>
      </c>
      <c r="B979" s="63" t="s">
        <v>676</v>
      </c>
      <c r="C979" s="24" t="s">
        <v>9</v>
      </c>
      <c r="D979" s="25">
        <f>D980</f>
        <v>360000</v>
      </c>
      <c r="E979" s="26">
        <f t="shared" si="15"/>
        <v>-7375.4500000000116</v>
      </c>
      <c r="F979" s="25">
        <f>F980</f>
        <v>352624.55</v>
      </c>
      <c r="G979" s="2"/>
    </row>
    <row r="980" spans="1:7" outlineLevel="6" x14ac:dyDescent="0.25">
      <c r="A980" s="23" t="s">
        <v>59</v>
      </c>
      <c r="B980" s="63" t="s">
        <v>676</v>
      </c>
      <c r="C980" s="24" t="s">
        <v>10</v>
      </c>
      <c r="D980" s="25">
        <v>360000</v>
      </c>
      <c r="E980" s="26">
        <f t="shared" si="15"/>
        <v>-7375.4500000000116</v>
      </c>
      <c r="F980" s="25">
        <v>352624.55</v>
      </c>
      <c r="G980" s="2"/>
    </row>
    <row r="981" spans="1:7" ht="47.25" hidden="1" customHeight="1" outlineLevel="3" x14ac:dyDescent="0.25">
      <c r="A981" s="23" t="s">
        <v>195</v>
      </c>
      <c r="B981" s="63" t="s">
        <v>677</v>
      </c>
      <c r="C981" s="24" t="s">
        <v>0</v>
      </c>
      <c r="D981" s="25">
        <f>D982</f>
        <v>0</v>
      </c>
      <c r="E981" s="26">
        <f t="shared" si="15"/>
        <v>0</v>
      </c>
      <c r="F981" s="25">
        <f>F982</f>
        <v>0</v>
      </c>
      <c r="G981" s="2"/>
    </row>
    <row r="982" spans="1:7" ht="48" hidden="1" customHeight="1" outlineLevel="4" x14ac:dyDescent="0.25">
      <c r="A982" s="23" t="s">
        <v>196</v>
      </c>
      <c r="B982" s="63" t="s">
        <v>678</v>
      </c>
      <c r="C982" s="24" t="s">
        <v>0</v>
      </c>
      <c r="D982" s="25">
        <f>D983</f>
        <v>0</v>
      </c>
      <c r="E982" s="26">
        <f t="shared" si="15"/>
        <v>0</v>
      </c>
      <c r="F982" s="25">
        <f>F983</f>
        <v>0</v>
      </c>
      <c r="G982" s="2"/>
    </row>
    <row r="983" spans="1:7" ht="18.75" hidden="1" customHeight="1" outlineLevel="5" x14ac:dyDescent="0.25">
      <c r="A983" s="23" t="s">
        <v>36</v>
      </c>
      <c r="B983" s="63" t="s">
        <v>678</v>
      </c>
      <c r="C983" s="24" t="s">
        <v>1</v>
      </c>
      <c r="D983" s="25">
        <f>D984</f>
        <v>0</v>
      </c>
      <c r="E983" s="26">
        <f t="shared" si="15"/>
        <v>0</v>
      </c>
      <c r="F983" s="25">
        <f>F984</f>
        <v>0</v>
      </c>
      <c r="G983" s="2"/>
    </row>
    <row r="984" spans="1:7" ht="30" hidden="1" outlineLevel="6" x14ac:dyDescent="0.25">
      <c r="A984" s="23" t="s">
        <v>37</v>
      </c>
      <c r="B984" s="63" t="s">
        <v>678</v>
      </c>
      <c r="C984" s="24" t="s">
        <v>2</v>
      </c>
      <c r="D984" s="25"/>
      <c r="E984" s="26">
        <f t="shared" si="15"/>
        <v>0</v>
      </c>
      <c r="F984" s="25"/>
      <c r="G984" s="2"/>
    </row>
    <row r="985" spans="1:7" ht="30" hidden="1" outlineLevel="3" x14ac:dyDescent="0.25">
      <c r="A985" s="23" t="s">
        <v>197</v>
      </c>
      <c r="B985" s="63" t="s">
        <v>679</v>
      </c>
      <c r="C985" s="24" t="s">
        <v>0</v>
      </c>
      <c r="D985" s="25">
        <f>D986</f>
        <v>0</v>
      </c>
      <c r="E985" s="26">
        <f t="shared" si="15"/>
        <v>0</v>
      </c>
      <c r="F985" s="25">
        <f>F986</f>
        <v>0</v>
      </c>
      <c r="G985" s="2"/>
    </row>
    <row r="986" spans="1:7" ht="48.75" hidden="1" customHeight="1" outlineLevel="4" x14ac:dyDescent="0.25">
      <c r="A986" s="23" t="s">
        <v>198</v>
      </c>
      <c r="B986" s="63" t="s">
        <v>680</v>
      </c>
      <c r="C986" s="24" t="s">
        <v>0</v>
      </c>
      <c r="D986" s="25">
        <f>D987</f>
        <v>0</v>
      </c>
      <c r="E986" s="26">
        <f t="shared" si="15"/>
        <v>0</v>
      </c>
      <c r="F986" s="25">
        <f>F987</f>
        <v>0</v>
      </c>
      <c r="G986" s="2"/>
    </row>
    <row r="987" spans="1:7" ht="30" hidden="1" outlineLevel="5" x14ac:dyDescent="0.25">
      <c r="A987" s="23" t="s">
        <v>36</v>
      </c>
      <c r="B987" s="63" t="s">
        <v>680</v>
      </c>
      <c r="C987" s="24" t="s">
        <v>1</v>
      </c>
      <c r="D987" s="25">
        <f>D988</f>
        <v>0</v>
      </c>
      <c r="E987" s="26">
        <f t="shared" si="15"/>
        <v>0</v>
      </c>
      <c r="F987" s="25">
        <f>F988</f>
        <v>0</v>
      </c>
      <c r="G987" s="2"/>
    </row>
    <row r="988" spans="1:7" ht="30" hidden="1" outlineLevel="6" x14ac:dyDescent="0.25">
      <c r="A988" s="23" t="s">
        <v>66</v>
      </c>
      <c r="B988" s="63" t="s">
        <v>680</v>
      </c>
      <c r="C988" s="24" t="s">
        <v>2</v>
      </c>
      <c r="D988" s="25">
        <v>0</v>
      </c>
      <c r="E988" s="26">
        <f t="shared" si="15"/>
        <v>0</v>
      </c>
      <c r="F988" s="25">
        <v>0</v>
      </c>
      <c r="G988" s="2"/>
    </row>
    <row r="989" spans="1:7" ht="33" customHeight="1" outlineLevel="3" collapsed="1" x14ac:dyDescent="0.25">
      <c r="A989" s="23" t="s">
        <v>199</v>
      </c>
      <c r="B989" s="63" t="s">
        <v>681</v>
      </c>
      <c r="C989" s="24" t="s">
        <v>0</v>
      </c>
      <c r="D989" s="25">
        <f>D990</f>
        <v>700000</v>
      </c>
      <c r="E989" s="26">
        <f t="shared" si="15"/>
        <v>7375.4499999999534</v>
      </c>
      <c r="F989" s="25">
        <f>F990</f>
        <v>707375.45</v>
      </c>
      <c r="G989" s="2"/>
    </row>
    <row r="990" spans="1:7" ht="32.25" customHeight="1" outlineLevel="4" x14ac:dyDescent="0.25">
      <c r="A990" s="23" t="s">
        <v>200</v>
      </c>
      <c r="B990" s="63" t="s">
        <v>682</v>
      </c>
      <c r="C990" s="24" t="s">
        <v>0</v>
      </c>
      <c r="D990" s="25">
        <f>D991</f>
        <v>700000</v>
      </c>
      <c r="E990" s="26">
        <f t="shared" si="15"/>
        <v>7375.4499999999534</v>
      </c>
      <c r="F990" s="25">
        <f>F991+F993</f>
        <v>707375.45</v>
      </c>
      <c r="G990" s="2"/>
    </row>
    <row r="991" spans="1:7" ht="18.75" customHeight="1" outlineLevel="5" x14ac:dyDescent="0.25">
      <c r="A991" s="23" t="s">
        <v>36</v>
      </c>
      <c r="B991" s="63" t="s">
        <v>682</v>
      </c>
      <c r="C991" s="24" t="s">
        <v>1</v>
      </c>
      <c r="D991" s="25">
        <f>D992</f>
        <v>700000</v>
      </c>
      <c r="E991" s="26">
        <f t="shared" si="15"/>
        <v>0</v>
      </c>
      <c r="F991" s="25">
        <f>F992</f>
        <v>700000</v>
      </c>
      <c r="G991" s="2"/>
    </row>
    <row r="992" spans="1:7" ht="35.25" customHeight="1" outlineLevel="6" x14ac:dyDescent="0.25">
      <c r="A992" s="23" t="s">
        <v>37</v>
      </c>
      <c r="B992" s="63" t="s">
        <v>682</v>
      </c>
      <c r="C992" s="24" t="s">
        <v>2</v>
      </c>
      <c r="D992" s="25">
        <v>700000</v>
      </c>
      <c r="E992" s="26">
        <f t="shared" si="15"/>
        <v>0</v>
      </c>
      <c r="F992" s="25">
        <v>700000</v>
      </c>
      <c r="G992" s="2"/>
    </row>
    <row r="993" spans="1:7" ht="15.75" customHeight="1" outlineLevel="6" x14ac:dyDescent="0.25">
      <c r="A993" s="23" t="s">
        <v>102</v>
      </c>
      <c r="B993" s="63" t="s">
        <v>682</v>
      </c>
      <c r="C993" s="24">
        <v>800</v>
      </c>
      <c r="D993" s="25">
        <f>D994</f>
        <v>0</v>
      </c>
      <c r="E993" s="26">
        <f t="shared" si="15"/>
        <v>7375.45</v>
      </c>
      <c r="F993" s="25">
        <f>F994</f>
        <v>7375.45</v>
      </c>
      <c r="G993" s="2"/>
    </row>
    <row r="994" spans="1:7" ht="21" customHeight="1" outlineLevel="6" x14ac:dyDescent="0.25">
      <c r="A994" s="23" t="s">
        <v>59</v>
      </c>
      <c r="B994" s="63" t="s">
        <v>682</v>
      </c>
      <c r="C994" s="24">
        <v>850</v>
      </c>
      <c r="D994" s="25"/>
      <c r="E994" s="26">
        <f t="shared" si="15"/>
        <v>7375.45</v>
      </c>
      <c r="F994" s="25">
        <v>7375.45</v>
      </c>
      <c r="G994" s="2"/>
    </row>
    <row r="995" spans="1:7" ht="18.75" customHeight="1" outlineLevel="3" x14ac:dyDescent="0.25">
      <c r="A995" s="23" t="s">
        <v>201</v>
      </c>
      <c r="B995" s="63" t="s">
        <v>683</v>
      </c>
      <c r="C995" s="24" t="s">
        <v>0</v>
      </c>
      <c r="D995" s="25">
        <f>D996</f>
        <v>700000</v>
      </c>
      <c r="E995" s="26">
        <f t="shared" si="15"/>
        <v>0</v>
      </c>
      <c r="F995" s="25">
        <f>F996</f>
        <v>700000</v>
      </c>
      <c r="G995" s="2"/>
    </row>
    <row r="996" spans="1:7" outlineLevel="4" x14ac:dyDescent="0.25">
      <c r="A996" s="23" t="s">
        <v>202</v>
      </c>
      <c r="B996" s="63" t="s">
        <v>684</v>
      </c>
      <c r="C996" s="24" t="s">
        <v>0</v>
      </c>
      <c r="D996" s="25">
        <f>D997++D1000</f>
        <v>700000</v>
      </c>
      <c r="E996" s="26">
        <f t="shared" si="15"/>
        <v>0</v>
      </c>
      <c r="F996" s="25">
        <f>F997++F1000</f>
        <v>700000</v>
      </c>
      <c r="G996" s="2"/>
    </row>
    <row r="997" spans="1:7" outlineLevel="5" x14ac:dyDescent="0.25">
      <c r="A997" s="23" t="s">
        <v>58</v>
      </c>
      <c r="B997" s="63" t="s">
        <v>684</v>
      </c>
      <c r="C997" s="24" t="s">
        <v>9</v>
      </c>
      <c r="D997" s="25">
        <f>D999</f>
        <v>700000</v>
      </c>
      <c r="E997" s="26">
        <f t="shared" si="15"/>
        <v>0</v>
      </c>
      <c r="F997" s="25">
        <f>F999+F998</f>
        <v>700000</v>
      </c>
      <c r="G997" s="2"/>
    </row>
    <row r="998" spans="1:7" outlineLevel="5" x14ac:dyDescent="0.25">
      <c r="A998" s="23" t="s">
        <v>59</v>
      </c>
      <c r="B998" s="63" t="s">
        <v>684</v>
      </c>
      <c r="C998" s="24">
        <v>850</v>
      </c>
      <c r="D998" s="25"/>
      <c r="E998" s="26">
        <f t="shared" si="15"/>
        <v>100000</v>
      </c>
      <c r="F998" s="25">
        <v>100000</v>
      </c>
      <c r="G998" s="2"/>
    </row>
    <row r="999" spans="1:7" outlineLevel="6" x14ac:dyDescent="0.25">
      <c r="A999" s="23" t="s">
        <v>203</v>
      </c>
      <c r="B999" s="63" t="s">
        <v>684</v>
      </c>
      <c r="C999" s="24" t="s">
        <v>27</v>
      </c>
      <c r="D999" s="25">
        <v>700000</v>
      </c>
      <c r="E999" s="26">
        <f t="shared" si="15"/>
        <v>-100000</v>
      </c>
      <c r="F999" s="25">
        <v>600000</v>
      </c>
      <c r="G999" s="2"/>
    </row>
    <row r="1000" spans="1:7" hidden="1" outlineLevel="5" x14ac:dyDescent="0.25">
      <c r="A1000" s="23" t="s">
        <v>50</v>
      </c>
      <c r="B1000" s="63" t="s">
        <v>684</v>
      </c>
      <c r="C1000" s="24" t="s">
        <v>5</v>
      </c>
      <c r="D1000" s="25">
        <f>D1001</f>
        <v>0</v>
      </c>
      <c r="E1000" s="26">
        <f t="shared" si="15"/>
        <v>0</v>
      </c>
      <c r="F1000" s="25">
        <f>F1001</f>
        <v>0</v>
      </c>
      <c r="G1000" s="2"/>
    </row>
    <row r="1001" spans="1:7" hidden="1" outlineLevel="6" x14ac:dyDescent="0.25">
      <c r="A1001" s="23" t="s">
        <v>69</v>
      </c>
      <c r="B1001" s="63" t="s">
        <v>684</v>
      </c>
      <c r="C1001" s="24" t="s">
        <v>11</v>
      </c>
      <c r="D1001" s="25"/>
      <c r="E1001" s="26">
        <f t="shared" si="15"/>
        <v>0</v>
      </c>
      <c r="F1001" s="25"/>
      <c r="G1001" s="2"/>
    </row>
    <row r="1002" spans="1:7" ht="18" hidden="1" customHeight="1" outlineLevel="3" collapsed="1" x14ac:dyDescent="0.25">
      <c r="A1002" s="23" t="s">
        <v>204</v>
      </c>
      <c r="B1002" s="63" t="s">
        <v>685</v>
      </c>
      <c r="C1002" s="24" t="s">
        <v>0</v>
      </c>
      <c r="D1002" s="25">
        <f>D1003</f>
        <v>65000</v>
      </c>
      <c r="E1002" s="26">
        <f t="shared" si="15"/>
        <v>-65000</v>
      </c>
      <c r="F1002" s="25">
        <f>F1003</f>
        <v>0</v>
      </c>
      <c r="G1002" s="2"/>
    </row>
    <row r="1003" spans="1:7" ht="47.25" hidden="1" customHeight="1" outlineLevel="4" x14ac:dyDescent="0.25">
      <c r="A1003" s="23" t="s">
        <v>205</v>
      </c>
      <c r="B1003" s="63" t="s">
        <v>686</v>
      </c>
      <c r="C1003" s="24" t="s">
        <v>0</v>
      </c>
      <c r="D1003" s="25">
        <f>D1004</f>
        <v>65000</v>
      </c>
      <c r="E1003" s="26">
        <f t="shared" si="15"/>
        <v>-65000</v>
      </c>
      <c r="F1003" s="25">
        <f>F1004</f>
        <v>0</v>
      </c>
      <c r="G1003" s="2"/>
    </row>
    <row r="1004" spans="1:7" ht="18" hidden="1" customHeight="1" outlineLevel="5" x14ac:dyDescent="0.25">
      <c r="A1004" s="23" t="s">
        <v>50</v>
      </c>
      <c r="B1004" s="63" t="s">
        <v>686</v>
      </c>
      <c r="C1004" s="24">
        <v>300</v>
      </c>
      <c r="D1004" s="25">
        <f>D1005</f>
        <v>65000</v>
      </c>
      <c r="E1004" s="26">
        <f t="shared" si="15"/>
        <v>-65000</v>
      </c>
      <c r="F1004" s="25">
        <f>F1005</f>
        <v>0</v>
      </c>
      <c r="G1004" s="2"/>
    </row>
    <row r="1005" spans="1:7" ht="20.25" hidden="1" customHeight="1" outlineLevel="6" x14ac:dyDescent="0.25">
      <c r="A1005" s="23" t="s">
        <v>69</v>
      </c>
      <c r="B1005" s="63" t="s">
        <v>686</v>
      </c>
      <c r="C1005" s="24">
        <v>360</v>
      </c>
      <c r="D1005" s="25">
        <v>65000</v>
      </c>
      <c r="E1005" s="26">
        <f t="shared" si="15"/>
        <v>-65000</v>
      </c>
      <c r="F1005" s="25"/>
      <c r="G1005" s="2"/>
    </row>
    <row r="1006" spans="1:7" ht="30" outlineLevel="3" collapsed="1" x14ac:dyDescent="0.25">
      <c r="A1006" s="23" t="s">
        <v>206</v>
      </c>
      <c r="B1006" s="63" t="s">
        <v>687</v>
      </c>
      <c r="C1006" s="24" t="s">
        <v>0</v>
      </c>
      <c r="D1006" s="25">
        <f>D1007+D1010</f>
        <v>1656214</v>
      </c>
      <c r="E1006" s="26">
        <f t="shared" si="15"/>
        <v>1718640</v>
      </c>
      <c r="F1006" s="25">
        <f>F1007+F1010</f>
        <v>3374854</v>
      </c>
      <c r="G1006" s="2"/>
    </row>
    <row r="1007" spans="1:7" ht="35.25" customHeight="1" outlineLevel="4" x14ac:dyDescent="0.25">
      <c r="A1007" s="23" t="s">
        <v>207</v>
      </c>
      <c r="B1007" s="63" t="s">
        <v>688</v>
      </c>
      <c r="C1007" s="24" t="s">
        <v>0</v>
      </c>
      <c r="D1007" s="25">
        <f>D1008</f>
        <v>0</v>
      </c>
      <c r="E1007" s="26">
        <f t="shared" si="15"/>
        <v>1718640</v>
      </c>
      <c r="F1007" s="25">
        <f>F1008</f>
        <v>1718640</v>
      </c>
      <c r="G1007" s="2"/>
    </row>
    <row r="1008" spans="1:7" ht="48.75" customHeight="1" outlineLevel="5" x14ac:dyDescent="0.25">
      <c r="A1008" s="23" t="s">
        <v>82</v>
      </c>
      <c r="B1008" s="63" t="s">
        <v>688</v>
      </c>
      <c r="C1008" s="24" t="s">
        <v>12</v>
      </c>
      <c r="D1008" s="25">
        <f>D1009</f>
        <v>0</v>
      </c>
      <c r="E1008" s="26">
        <f t="shared" si="15"/>
        <v>1718640</v>
      </c>
      <c r="F1008" s="25">
        <f>F1009</f>
        <v>1718640</v>
      </c>
      <c r="G1008" s="2"/>
    </row>
    <row r="1009" spans="1:7" ht="18" customHeight="1" outlineLevel="6" x14ac:dyDescent="0.25">
      <c r="A1009" s="23" t="s">
        <v>83</v>
      </c>
      <c r="B1009" s="63" t="s">
        <v>688</v>
      </c>
      <c r="C1009" s="24" t="s">
        <v>13</v>
      </c>
      <c r="D1009" s="25"/>
      <c r="E1009" s="26">
        <f t="shared" si="15"/>
        <v>1718640</v>
      </c>
      <c r="F1009" s="25">
        <v>1718640</v>
      </c>
      <c r="G1009" s="2"/>
    </row>
    <row r="1010" spans="1:7" ht="31.5" customHeight="1" outlineLevel="4" x14ac:dyDescent="0.25">
      <c r="A1010" s="23" t="s">
        <v>208</v>
      </c>
      <c r="B1010" s="63" t="s">
        <v>689</v>
      </c>
      <c r="C1010" s="24" t="s">
        <v>0</v>
      </c>
      <c r="D1010" s="25">
        <f>D1011</f>
        <v>1656214</v>
      </c>
      <c r="E1010" s="26">
        <f t="shared" si="15"/>
        <v>0</v>
      </c>
      <c r="F1010" s="25">
        <f>F1011</f>
        <v>1656214</v>
      </c>
      <c r="G1010" s="2"/>
    </row>
    <row r="1011" spans="1:7" ht="44.25" customHeight="1" outlineLevel="5" x14ac:dyDescent="0.25">
      <c r="A1011" s="23" t="s">
        <v>82</v>
      </c>
      <c r="B1011" s="63" t="s">
        <v>689</v>
      </c>
      <c r="C1011" s="24" t="s">
        <v>12</v>
      </c>
      <c r="D1011" s="25">
        <f>D1012</f>
        <v>1656214</v>
      </c>
      <c r="E1011" s="26">
        <f t="shared" si="15"/>
        <v>0</v>
      </c>
      <c r="F1011" s="25">
        <f>F1012</f>
        <v>1656214</v>
      </c>
      <c r="G1011" s="2"/>
    </row>
    <row r="1012" spans="1:7" ht="15.75" customHeight="1" outlineLevel="6" x14ac:dyDescent="0.25">
      <c r="A1012" s="23" t="s">
        <v>81</v>
      </c>
      <c r="B1012" s="63" t="s">
        <v>689</v>
      </c>
      <c r="C1012" s="24" t="s">
        <v>13</v>
      </c>
      <c r="D1012" s="25">
        <v>1656214</v>
      </c>
      <c r="E1012" s="26">
        <f t="shared" si="15"/>
        <v>0</v>
      </c>
      <c r="F1012" s="25">
        <v>1656214</v>
      </c>
      <c r="G1012" s="2"/>
    </row>
    <row r="1013" spans="1:7" ht="31.5" customHeight="1" outlineLevel="3" x14ac:dyDescent="0.25">
      <c r="A1013" s="23" t="s">
        <v>209</v>
      </c>
      <c r="B1013" s="63" t="s">
        <v>690</v>
      </c>
      <c r="C1013" s="24" t="s">
        <v>0</v>
      </c>
      <c r="D1013" s="25">
        <f>D1014</f>
        <v>1000000</v>
      </c>
      <c r="E1013" s="26">
        <f t="shared" si="15"/>
        <v>0</v>
      </c>
      <c r="F1013" s="25">
        <f>F1014</f>
        <v>1000000</v>
      </c>
      <c r="G1013" s="2"/>
    </row>
    <row r="1014" spans="1:7" ht="32.25" customHeight="1" outlineLevel="4" x14ac:dyDescent="0.25">
      <c r="A1014" s="23" t="s">
        <v>210</v>
      </c>
      <c r="B1014" s="63" t="s">
        <v>691</v>
      </c>
      <c r="C1014" s="24" t="s">
        <v>0</v>
      </c>
      <c r="D1014" s="25">
        <f>D1015</f>
        <v>1000000</v>
      </c>
      <c r="E1014" s="26">
        <f t="shared" si="15"/>
        <v>0</v>
      </c>
      <c r="F1014" s="25">
        <f>F1015</f>
        <v>1000000</v>
      </c>
      <c r="G1014" s="2"/>
    </row>
    <row r="1015" spans="1:7" outlineLevel="5" x14ac:dyDescent="0.25">
      <c r="A1015" s="23" t="s">
        <v>39</v>
      </c>
      <c r="B1015" s="63" t="s">
        <v>691</v>
      </c>
      <c r="C1015" s="24" t="s">
        <v>3</v>
      </c>
      <c r="D1015" s="25">
        <f>D1016</f>
        <v>1000000</v>
      </c>
      <c r="E1015" s="26">
        <f t="shared" si="15"/>
        <v>0</v>
      </c>
      <c r="F1015" s="25">
        <f>F1016</f>
        <v>1000000</v>
      </c>
      <c r="G1015" s="2"/>
    </row>
    <row r="1016" spans="1:7" outlineLevel="6" x14ac:dyDescent="0.25">
      <c r="A1016" s="23" t="s">
        <v>40</v>
      </c>
      <c r="B1016" s="63" t="s">
        <v>691</v>
      </c>
      <c r="C1016" s="24" t="s">
        <v>4</v>
      </c>
      <c r="D1016" s="25">
        <v>1000000</v>
      </c>
      <c r="E1016" s="26">
        <f t="shared" si="15"/>
        <v>0</v>
      </c>
      <c r="F1016" s="25">
        <v>1000000</v>
      </c>
      <c r="G1016" s="2"/>
    </row>
    <row r="1017" spans="1:7" ht="30.75" customHeight="1" x14ac:dyDescent="0.25">
      <c r="A1017" s="29" t="s">
        <v>899</v>
      </c>
      <c r="B1017" s="30" t="s">
        <v>693</v>
      </c>
      <c r="C1017" s="31" t="s">
        <v>0</v>
      </c>
      <c r="D1017" s="32">
        <f>D1018+D1024+D1028+D1032+D1036</f>
        <v>33702963</v>
      </c>
      <c r="E1017" s="26">
        <f t="shared" ref="E1017:E1080" si="16">F1017-D1017</f>
        <v>-1599005.120000001</v>
      </c>
      <c r="F1017" s="32">
        <f>F1018+F1024+F1028+F1032+F1036</f>
        <v>32103957.879999999</v>
      </c>
      <c r="G1017" s="2"/>
    </row>
    <row r="1018" spans="1:7" ht="32.25" customHeight="1" outlineLevel="3" x14ac:dyDescent="0.25">
      <c r="A1018" s="23" t="s">
        <v>103</v>
      </c>
      <c r="B1018" s="63" t="s">
        <v>694</v>
      </c>
      <c r="C1018" s="24" t="s">
        <v>0</v>
      </c>
      <c r="D1018" s="25">
        <f>D1019</f>
        <v>32142963</v>
      </c>
      <c r="E1018" s="26">
        <f t="shared" si="16"/>
        <v>-5005968</v>
      </c>
      <c r="F1018" s="25">
        <f>F1019</f>
        <v>27136995</v>
      </c>
      <c r="G1018" s="2"/>
    </row>
    <row r="1019" spans="1:7" ht="31.5" customHeight="1" outlineLevel="4" x14ac:dyDescent="0.25">
      <c r="A1019" s="23" t="s">
        <v>104</v>
      </c>
      <c r="B1019" s="63" t="s">
        <v>695</v>
      </c>
      <c r="C1019" s="24" t="s">
        <v>0</v>
      </c>
      <c r="D1019" s="25">
        <f>D1020+D1022</f>
        <v>32142963</v>
      </c>
      <c r="E1019" s="26">
        <f t="shared" si="16"/>
        <v>-5005968</v>
      </c>
      <c r="F1019" s="25">
        <f>F1020+F1022</f>
        <v>27136995</v>
      </c>
      <c r="G1019" s="2"/>
    </row>
    <row r="1020" spans="1:7" ht="47.25" customHeight="1" outlineLevel="5" x14ac:dyDescent="0.25">
      <c r="A1020" s="23" t="s">
        <v>82</v>
      </c>
      <c r="B1020" s="63" t="s">
        <v>695</v>
      </c>
      <c r="C1020" s="24" t="s">
        <v>12</v>
      </c>
      <c r="D1020" s="25">
        <f>D1021</f>
        <v>21392963</v>
      </c>
      <c r="E1020" s="26">
        <f t="shared" si="16"/>
        <v>131660.69999999925</v>
      </c>
      <c r="F1020" s="25">
        <f>F1021</f>
        <v>21524623.699999999</v>
      </c>
      <c r="G1020" s="2"/>
    </row>
    <row r="1021" spans="1:7" outlineLevel="6" x14ac:dyDescent="0.25">
      <c r="A1021" s="23" t="s">
        <v>83</v>
      </c>
      <c r="B1021" s="63" t="s">
        <v>695</v>
      </c>
      <c r="C1021" s="24" t="s">
        <v>13</v>
      </c>
      <c r="D1021" s="25">
        <v>21392963</v>
      </c>
      <c r="E1021" s="26">
        <f t="shared" si="16"/>
        <v>131660.69999999925</v>
      </c>
      <c r="F1021" s="25">
        <v>21524623.699999999</v>
      </c>
      <c r="G1021" s="2"/>
    </row>
    <row r="1022" spans="1:7" ht="19.5" customHeight="1" outlineLevel="5" x14ac:dyDescent="0.25">
      <c r="A1022" s="23" t="s">
        <v>36</v>
      </c>
      <c r="B1022" s="63" t="s">
        <v>695</v>
      </c>
      <c r="C1022" s="24" t="s">
        <v>1</v>
      </c>
      <c r="D1022" s="25">
        <f>D1023</f>
        <v>10750000</v>
      </c>
      <c r="E1022" s="26">
        <f t="shared" si="16"/>
        <v>-5137628.7</v>
      </c>
      <c r="F1022" s="25">
        <f>F1023</f>
        <v>5612371.2999999998</v>
      </c>
      <c r="G1022" s="2"/>
    </row>
    <row r="1023" spans="1:7" ht="30" outlineLevel="6" x14ac:dyDescent="0.25">
      <c r="A1023" s="23" t="s">
        <v>37</v>
      </c>
      <c r="B1023" s="63" t="s">
        <v>695</v>
      </c>
      <c r="C1023" s="24" t="s">
        <v>2</v>
      </c>
      <c r="D1023" s="25">
        <v>10750000</v>
      </c>
      <c r="E1023" s="26">
        <f t="shared" si="16"/>
        <v>-5137628.7</v>
      </c>
      <c r="F1023" s="25">
        <v>5612371.2999999998</v>
      </c>
      <c r="G1023" s="2"/>
    </row>
    <row r="1024" spans="1:7" ht="30" outlineLevel="3" x14ac:dyDescent="0.25">
      <c r="A1024" s="23" t="s">
        <v>105</v>
      </c>
      <c r="B1024" s="63" t="s">
        <v>702</v>
      </c>
      <c r="C1024" s="24" t="s">
        <v>0</v>
      </c>
      <c r="D1024" s="25">
        <f>D1025</f>
        <v>960000</v>
      </c>
      <c r="E1024" s="26">
        <f t="shared" si="16"/>
        <v>0</v>
      </c>
      <c r="F1024" s="25">
        <f>F1025</f>
        <v>960000</v>
      </c>
      <c r="G1024" s="2"/>
    </row>
    <row r="1025" spans="1:7" ht="21" customHeight="1" outlineLevel="4" x14ac:dyDescent="0.25">
      <c r="A1025" s="23" t="s">
        <v>106</v>
      </c>
      <c r="B1025" s="63" t="s">
        <v>703</v>
      </c>
      <c r="C1025" s="24" t="s">
        <v>0</v>
      </c>
      <c r="D1025" s="25">
        <f>D1026</f>
        <v>960000</v>
      </c>
      <c r="E1025" s="26">
        <f t="shared" si="16"/>
        <v>0</v>
      </c>
      <c r="F1025" s="25">
        <f>F1026</f>
        <v>960000</v>
      </c>
      <c r="G1025" s="2"/>
    </row>
    <row r="1026" spans="1:7" ht="46.5" customHeight="1" outlineLevel="5" x14ac:dyDescent="0.25">
      <c r="A1026" s="23" t="s">
        <v>82</v>
      </c>
      <c r="B1026" s="63" t="s">
        <v>703</v>
      </c>
      <c r="C1026" s="24" t="s">
        <v>12</v>
      </c>
      <c r="D1026" s="25">
        <f>D1027</f>
        <v>960000</v>
      </c>
      <c r="E1026" s="26">
        <f t="shared" si="16"/>
        <v>0</v>
      </c>
      <c r="F1026" s="25">
        <f>F1027</f>
        <v>960000</v>
      </c>
      <c r="G1026" s="2"/>
    </row>
    <row r="1027" spans="1:7" ht="18.75" customHeight="1" outlineLevel="6" x14ac:dyDescent="0.25">
      <c r="A1027" s="23" t="s">
        <v>83</v>
      </c>
      <c r="B1027" s="63" t="s">
        <v>703</v>
      </c>
      <c r="C1027" s="24" t="s">
        <v>13</v>
      </c>
      <c r="D1027" s="25">
        <v>960000</v>
      </c>
      <c r="E1027" s="26">
        <f t="shared" si="16"/>
        <v>0</v>
      </c>
      <c r="F1027" s="25">
        <v>960000</v>
      </c>
      <c r="G1027" s="2"/>
    </row>
    <row r="1028" spans="1:7" ht="30" outlineLevel="3" x14ac:dyDescent="0.25">
      <c r="A1028" s="23" t="s">
        <v>107</v>
      </c>
      <c r="B1028" s="63" t="s">
        <v>696</v>
      </c>
      <c r="C1028" s="24" t="s">
        <v>0</v>
      </c>
      <c r="D1028" s="25">
        <f>D1029</f>
        <v>0</v>
      </c>
      <c r="E1028" s="26">
        <f t="shared" si="16"/>
        <v>3400994.88</v>
      </c>
      <c r="F1028" s="25">
        <f>F1029</f>
        <v>3400994.88</v>
      </c>
      <c r="G1028" s="2"/>
    </row>
    <row r="1029" spans="1:7" ht="17.25" customHeight="1" outlineLevel="4" x14ac:dyDescent="0.25">
      <c r="A1029" s="23" t="s">
        <v>108</v>
      </c>
      <c r="B1029" s="63" t="s">
        <v>697</v>
      </c>
      <c r="C1029" s="24" t="s">
        <v>0</v>
      </c>
      <c r="D1029" s="25">
        <f>D1030</f>
        <v>0</v>
      </c>
      <c r="E1029" s="26">
        <f t="shared" si="16"/>
        <v>3400994.88</v>
      </c>
      <c r="F1029" s="25">
        <f>F1030</f>
        <v>3400994.88</v>
      </c>
      <c r="G1029" s="2"/>
    </row>
    <row r="1030" spans="1:7" outlineLevel="5" x14ac:dyDescent="0.25">
      <c r="A1030" s="23" t="s">
        <v>50</v>
      </c>
      <c r="B1030" s="63" t="s">
        <v>697</v>
      </c>
      <c r="C1030" s="24" t="s">
        <v>5</v>
      </c>
      <c r="D1030" s="25">
        <f>D1031</f>
        <v>0</v>
      </c>
      <c r="E1030" s="26">
        <f t="shared" si="16"/>
        <v>3400994.88</v>
      </c>
      <c r="F1030" s="25">
        <f>F1031</f>
        <v>3400994.88</v>
      </c>
      <c r="G1030" s="2"/>
    </row>
    <row r="1031" spans="1:7" outlineLevel="6" x14ac:dyDescent="0.25">
      <c r="A1031" s="23" t="s">
        <v>54</v>
      </c>
      <c r="B1031" s="63" t="s">
        <v>697</v>
      </c>
      <c r="C1031" s="24" t="s">
        <v>8</v>
      </c>
      <c r="D1031" s="25">
        <v>0</v>
      </c>
      <c r="E1031" s="26">
        <f t="shared" si="16"/>
        <v>3400994.88</v>
      </c>
      <c r="F1031" s="25">
        <v>3400994.88</v>
      </c>
      <c r="G1031" s="2"/>
    </row>
    <row r="1032" spans="1:7" ht="32.25" hidden="1" customHeight="1" outlineLevel="3" x14ac:dyDescent="0.25">
      <c r="A1032" s="23" t="s">
        <v>109</v>
      </c>
      <c r="B1032" s="63" t="s">
        <v>698</v>
      </c>
      <c r="C1032" s="24" t="s">
        <v>0</v>
      </c>
      <c r="D1032" s="25">
        <f>D1033</f>
        <v>0</v>
      </c>
      <c r="E1032" s="26">
        <f t="shared" si="16"/>
        <v>0</v>
      </c>
      <c r="F1032" s="25">
        <f>F1033</f>
        <v>0</v>
      </c>
      <c r="G1032" s="2"/>
    </row>
    <row r="1033" spans="1:7" ht="19.5" hidden="1" customHeight="1" outlineLevel="4" x14ac:dyDescent="0.25">
      <c r="A1033" s="23" t="s">
        <v>110</v>
      </c>
      <c r="B1033" s="63" t="s">
        <v>699</v>
      </c>
      <c r="C1033" s="24" t="s">
        <v>0</v>
      </c>
      <c r="D1033" s="25">
        <f>D1034</f>
        <v>0</v>
      </c>
      <c r="E1033" s="26">
        <f t="shared" si="16"/>
        <v>0</v>
      </c>
      <c r="F1033" s="25">
        <f>F1034</f>
        <v>0</v>
      </c>
      <c r="G1033" s="2"/>
    </row>
    <row r="1034" spans="1:7" ht="48" hidden="1" customHeight="1" outlineLevel="5" x14ac:dyDescent="0.25">
      <c r="A1034" s="23" t="s">
        <v>82</v>
      </c>
      <c r="B1034" s="63" t="s">
        <v>699</v>
      </c>
      <c r="C1034" s="24" t="s">
        <v>12</v>
      </c>
      <c r="D1034" s="25">
        <f>D1035</f>
        <v>0</v>
      </c>
      <c r="E1034" s="26">
        <f t="shared" si="16"/>
        <v>0</v>
      </c>
      <c r="F1034" s="25">
        <f>F1035</f>
        <v>0</v>
      </c>
      <c r="G1034" s="2"/>
    </row>
    <row r="1035" spans="1:7" ht="20.25" hidden="1" customHeight="1" outlineLevel="6" x14ac:dyDescent="0.25">
      <c r="A1035" s="23" t="s">
        <v>83</v>
      </c>
      <c r="B1035" s="63" t="s">
        <v>699</v>
      </c>
      <c r="C1035" s="24" t="s">
        <v>13</v>
      </c>
      <c r="D1035" s="25"/>
      <c r="E1035" s="26">
        <f t="shared" si="16"/>
        <v>0</v>
      </c>
      <c r="F1035" s="25"/>
      <c r="G1035" s="2"/>
    </row>
    <row r="1036" spans="1:7" ht="30" outlineLevel="3" collapsed="1" x14ac:dyDescent="0.25">
      <c r="A1036" s="23" t="s">
        <v>111</v>
      </c>
      <c r="B1036" s="63" t="s">
        <v>700</v>
      </c>
      <c r="C1036" s="24" t="s">
        <v>0</v>
      </c>
      <c r="D1036" s="25">
        <f>D1037</f>
        <v>600000</v>
      </c>
      <c r="E1036" s="26">
        <f t="shared" si="16"/>
        <v>5968</v>
      </c>
      <c r="F1036" s="25">
        <f>F1037</f>
        <v>605968</v>
      </c>
      <c r="G1036" s="2"/>
    </row>
    <row r="1037" spans="1:7" ht="21" customHeight="1" outlineLevel="4" x14ac:dyDescent="0.25">
      <c r="A1037" s="23" t="s">
        <v>112</v>
      </c>
      <c r="B1037" s="63" t="s">
        <v>701</v>
      </c>
      <c r="C1037" s="24" t="s">
        <v>0</v>
      </c>
      <c r="D1037" s="25">
        <f>D1038</f>
        <v>600000</v>
      </c>
      <c r="E1037" s="26">
        <f t="shared" si="16"/>
        <v>5968</v>
      </c>
      <c r="F1037" s="25">
        <f>F1038</f>
        <v>605968</v>
      </c>
      <c r="G1037" s="2"/>
    </row>
    <row r="1038" spans="1:7" ht="20.25" customHeight="1" outlineLevel="5" x14ac:dyDescent="0.25">
      <c r="A1038" s="23" t="s">
        <v>36</v>
      </c>
      <c r="B1038" s="63" t="s">
        <v>701</v>
      </c>
      <c r="C1038" s="24" t="s">
        <v>1</v>
      </c>
      <c r="D1038" s="25">
        <f>D1039</f>
        <v>600000</v>
      </c>
      <c r="E1038" s="26">
        <f t="shared" si="16"/>
        <v>5968</v>
      </c>
      <c r="F1038" s="25">
        <f>F1039</f>
        <v>605968</v>
      </c>
      <c r="G1038" s="2"/>
    </row>
    <row r="1039" spans="1:7" ht="31.5" customHeight="1" outlineLevel="6" x14ac:dyDescent="0.25">
      <c r="A1039" s="23" t="s">
        <v>37</v>
      </c>
      <c r="B1039" s="63" t="s">
        <v>701</v>
      </c>
      <c r="C1039" s="24" t="s">
        <v>2</v>
      </c>
      <c r="D1039" s="25">
        <v>600000</v>
      </c>
      <c r="E1039" s="26">
        <f t="shared" si="16"/>
        <v>5968</v>
      </c>
      <c r="F1039" s="25">
        <v>605968</v>
      </c>
      <c r="G1039" s="2"/>
    </row>
    <row r="1040" spans="1:7" ht="42.75" customHeight="1" x14ac:dyDescent="0.25">
      <c r="A1040" s="29" t="s">
        <v>900</v>
      </c>
      <c r="B1040" s="30" t="s">
        <v>704</v>
      </c>
      <c r="C1040" s="31" t="s">
        <v>0</v>
      </c>
      <c r="D1040" s="32">
        <f>D1041+D1045+D1049+D1053</f>
        <v>6867000</v>
      </c>
      <c r="E1040" s="26">
        <f t="shared" si="16"/>
        <v>-360000</v>
      </c>
      <c r="F1040" s="32">
        <f>F1041+F1045+F1049+F1053</f>
        <v>6507000</v>
      </c>
      <c r="G1040" s="2"/>
    </row>
    <row r="1041" spans="1:7" ht="30" outlineLevel="3" x14ac:dyDescent="0.25">
      <c r="A1041" s="23" t="s">
        <v>113</v>
      </c>
      <c r="B1041" s="63" t="s">
        <v>705</v>
      </c>
      <c r="C1041" s="24" t="s">
        <v>0</v>
      </c>
      <c r="D1041" s="25">
        <f>D1042</f>
        <v>70000</v>
      </c>
      <c r="E1041" s="26">
        <f t="shared" si="16"/>
        <v>0</v>
      </c>
      <c r="F1041" s="25">
        <f>F1042</f>
        <v>70000</v>
      </c>
      <c r="G1041" s="2"/>
    </row>
    <row r="1042" spans="1:7" ht="20.25" customHeight="1" outlineLevel="4" x14ac:dyDescent="0.25">
      <c r="A1042" s="23" t="s">
        <v>114</v>
      </c>
      <c r="B1042" s="63" t="s">
        <v>706</v>
      </c>
      <c r="C1042" s="24" t="s">
        <v>0</v>
      </c>
      <c r="D1042" s="25">
        <f>D1043</f>
        <v>70000</v>
      </c>
      <c r="E1042" s="26">
        <f t="shared" si="16"/>
        <v>0</v>
      </c>
      <c r="F1042" s="25">
        <f>F1043</f>
        <v>70000</v>
      </c>
      <c r="G1042" s="2"/>
    </row>
    <row r="1043" spans="1:7" ht="20.25" customHeight="1" outlineLevel="5" x14ac:dyDescent="0.25">
      <c r="A1043" s="23" t="s">
        <v>36</v>
      </c>
      <c r="B1043" s="63" t="s">
        <v>706</v>
      </c>
      <c r="C1043" s="24" t="s">
        <v>1</v>
      </c>
      <c r="D1043" s="25">
        <f>D1044</f>
        <v>70000</v>
      </c>
      <c r="E1043" s="26">
        <f t="shared" si="16"/>
        <v>0</v>
      </c>
      <c r="F1043" s="25">
        <f>F1044</f>
        <v>70000</v>
      </c>
      <c r="G1043" s="2"/>
    </row>
    <row r="1044" spans="1:7" ht="30" outlineLevel="6" x14ac:dyDescent="0.25">
      <c r="A1044" s="23" t="s">
        <v>66</v>
      </c>
      <c r="B1044" s="63" t="s">
        <v>706</v>
      </c>
      <c r="C1044" s="24" t="s">
        <v>2</v>
      </c>
      <c r="D1044" s="25">
        <v>70000</v>
      </c>
      <c r="E1044" s="26">
        <f t="shared" si="16"/>
        <v>0</v>
      </c>
      <c r="F1044" s="25">
        <v>70000</v>
      </c>
      <c r="G1044" s="2"/>
    </row>
    <row r="1045" spans="1:7" ht="33.75" customHeight="1" outlineLevel="3" x14ac:dyDescent="0.25">
      <c r="A1045" s="23" t="s">
        <v>115</v>
      </c>
      <c r="B1045" s="63" t="s">
        <v>707</v>
      </c>
      <c r="C1045" s="24" t="s">
        <v>0</v>
      </c>
      <c r="D1045" s="25">
        <f>D1046</f>
        <v>1176000</v>
      </c>
      <c r="E1045" s="26">
        <f t="shared" si="16"/>
        <v>2640000</v>
      </c>
      <c r="F1045" s="25">
        <f>F1046</f>
        <v>3816000</v>
      </c>
      <c r="G1045" s="2"/>
    </row>
    <row r="1046" spans="1:7" ht="32.25" customHeight="1" outlineLevel="4" x14ac:dyDescent="0.25">
      <c r="A1046" s="23" t="s">
        <v>116</v>
      </c>
      <c r="B1046" s="63" t="s">
        <v>708</v>
      </c>
      <c r="C1046" s="24" t="s">
        <v>0</v>
      </c>
      <c r="D1046" s="25">
        <f>D1047</f>
        <v>1176000</v>
      </c>
      <c r="E1046" s="26">
        <f t="shared" si="16"/>
        <v>2640000</v>
      </c>
      <c r="F1046" s="25">
        <f>F1047</f>
        <v>3816000</v>
      </c>
      <c r="G1046" s="2"/>
    </row>
    <row r="1047" spans="1:7" ht="17.25" customHeight="1" outlineLevel="5" x14ac:dyDescent="0.25">
      <c r="A1047" s="23" t="s">
        <v>36</v>
      </c>
      <c r="B1047" s="63" t="s">
        <v>708</v>
      </c>
      <c r="C1047" s="24" t="s">
        <v>1</v>
      </c>
      <c r="D1047" s="25">
        <f>D1048</f>
        <v>1176000</v>
      </c>
      <c r="E1047" s="26">
        <f t="shared" si="16"/>
        <v>2640000</v>
      </c>
      <c r="F1047" s="25">
        <f>F1048</f>
        <v>3816000</v>
      </c>
      <c r="G1047" s="2"/>
    </row>
    <row r="1048" spans="1:7" ht="30" outlineLevel="6" x14ac:dyDescent="0.25">
      <c r="A1048" s="23" t="s">
        <v>66</v>
      </c>
      <c r="B1048" s="63" t="s">
        <v>708</v>
      </c>
      <c r="C1048" s="24" t="s">
        <v>2</v>
      </c>
      <c r="D1048" s="25">
        <v>1176000</v>
      </c>
      <c r="E1048" s="26">
        <f t="shared" si="16"/>
        <v>2640000</v>
      </c>
      <c r="F1048" s="25">
        <v>3816000</v>
      </c>
      <c r="G1048" s="2"/>
    </row>
    <row r="1049" spans="1:7" ht="35.25" customHeight="1" outlineLevel="3" x14ac:dyDescent="0.25">
      <c r="A1049" s="23" t="s">
        <v>117</v>
      </c>
      <c r="B1049" s="63" t="s">
        <v>709</v>
      </c>
      <c r="C1049" s="24" t="s">
        <v>0</v>
      </c>
      <c r="D1049" s="25">
        <f>D1050</f>
        <v>200000</v>
      </c>
      <c r="E1049" s="26">
        <f t="shared" si="16"/>
        <v>0</v>
      </c>
      <c r="F1049" s="25">
        <f>F1050</f>
        <v>200000</v>
      </c>
      <c r="G1049" s="2"/>
    </row>
    <row r="1050" spans="1:7" ht="33" customHeight="1" outlineLevel="4" x14ac:dyDescent="0.25">
      <c r="A1050" s="23" t="s">
        <v>118</v>
      </c>
      <c r="B1050" s="63" t="s">
        <v>710</v>
      </c>
      <c r="C1050" s="24" t="s">
        <v>0</v>
      </c>
      <c r="D1050" s="25">
        <f>D1051</f>
        <v>200000</v>
      </c>
      <c r="E1050" s="26">
        <f t="shared" si="16"/>
        <v>0</v>
      </c>
      <c r="F1050" s="25">
        <f>F1051</f>
        <v>200000</v>
      </c>
      <c r="G1050" s="2"/>
    </row>
    <row r="1051" spans="1:7" ht="20.25" customHeight="1" outlineLevel="5" x14ac:dyDescent="0.25">
      <c r="A1051" s="23" t="s">
        <v>36</v>
      </c>
      <c r="B1051" s="63" t="s">
        <v>710</v>
      </c>
      <c r="C1051" s="24" t="s">
        <v>1</v>
      </c>
      <c r="D1051" s="25">
        <f>D1052</f>
        <v>200000</v>
      </c>
      <c r="E1051" s="26">
        <f t="shared" si="16"/>
        <v>0</v>
      </c>
      <c r="F1051" s="25">
        <f>F1052</f>
        <v>200000</v>
      </c>
      <c r="G1051" s="2"/>
    </row>
    <row r="1052" spans="1:7" ht="30" outlineLevel="6" x14ac:dyDescent="0.25">
      <c r="A1052" s="23" t="s">
        <v>37</v>
      </c>
      <c r="B1052" s="63" t="s">
        <v>710</v>
      </c>
      <c r="C1052" s="24" t="s">
        <v>2</v>
      </c>
      <c r="D1052" s="25">
        <v>200000</v>
      </c>
      <c r="E1052" s="26">
        <f t="shared" si="16"/>
        <v>0</v>
      </c>
      <c r="F1052" s="25">
        <v>200000</v>
      </c>
      <c r="G1052" s="2"/>
    </row>
    <row r="1053" spans="1:7" ht="30" outlineLevel="3" x14ac:dyDescent="0.25">
      <c r="A1053" s="23" t="s">
        <v>119</v>
      </c>
      <c r="B1053" s="63" t="s">
        <v>735</v>
      </c>
      <c r="C1053" s="24" t="s">
        <v>0</v>
      </c>
      <c r="D1053" s="25">
        <f>D1054</f>
        <v>5421000</v>
      </c>
      <c r="E1053" s="26">
        <f t="shared" si="16"/>
        <v>-3000000</v>
      </c>
      <c r="F1053" s="25">
        <f>F1054</f>
        <v>2421000</v>
      </c>
      <c r="G1053" s="2"/>
    </row>
    <row r="1054" spans="1:7" ht="21" customHeight="1" outlineLevel="4" x14ac:dyDescent="0.25">
      <c r="A1054" s="23" t="s">
        <v>120</v>
      </c>
      <c r="B1054" s="63" t="s">
        <v>736</v>
      </c>
      <c r="C1054" s="24" t="s">
        <v>0</v>
      </c>
      <c r="D1054" s="25">
        <f>D1055</f>
        <v>5421000</v>
      </c>
      <c r="E1054" s="26">
        <f t="shared" si="16"/>
        <v>-3000000</v>
      </c>
      <c r="F1054" s="25">
        <f>F1055</f>
        <v>2421000</v>
      </c>
      <c r="G1054" s="2"/>
    </row>
    <row r="1055" spans="1:7" ht="18.75" customHeight="1" outlineLevel="5" x14ac:dyDescent="0.25">
      <c r="A1055" s="23" t="s">
        <v>36</v>
      </c>
      <c r="B1055" s="63" t="s">
        <v>736</v>
      </c>
      <c r="C1055" s="24" t="s">
        <v>1</v>
      </c>
      <c r="D1055" s="25">
        <f>D1056</f>
        <v>5421000</v>
      </c>
      <c r="E1055" s="26">
        <f t="shared" si="16"/>
        <v>-3000000</v>
      </c>
      <c r="F1055" s="25">
        <f>F1056</f>
        <v>2421000</v>
      </c>
      <c r="G1055" s="2"/>
    </row>
    <row r="1056" spans="1:7" ht="30" outlineLevel="6" x14ac:dyDescent="0.25">
      <c r="A1056" s="23" t="s">
        <v>37</v>
      </c>
      <c r="B1056" s="63" t="s">
        <v>736</v>
      </c>
      <c r="C1056" s="24" t="s">
        <v>2</v>
      </c>
      <c r="D1056" s="25">
        <v>5421000</v>
      </c>
      <c r="E1056" s="26">
        <f t="shared" si="16"/>
        <v>-3000000</v>
      </c>
      <c r="F1056" s="25">
        <v>2421000</v>
      </c>
      <c r="G1056" s="2"/>
    </row>
    <row r="1057" spans="1:7" outlineLevel="6" x14ac:dyDescent="0.25">
      <c r="A1057" s="66" t="s">
        <v>941</v>
      </c>
      <c r="B1057" s="30" t="s">
        <v>692</v>
      </c>
      <c r="C1057" s="24" t="s">
        <v>0</v>
      </c>
      <c r="D1057" s="32">
        <v>0</v>
      </c>
      <c r="E1057" s="26">
        <f t="shared" si="16"/>
        <v>25727793</v>
      </c>
      <c r="F1057" s="32">
        <f>F1058</f>
        <v>25727793</v>
      </c>
      <c r="G1057" s="2"/>
    </row>
    <row r="1058" spans="1:7" ht="30" outlineLevel="6" x14ac:dyDescent="0.25">
      <c r="A1058" s="67" t="s">
        <v>943</v>
      </c>
      <c r="B1058" s="63" t="s">
        <v>942</v>
      </c>
      <c r="C1058" s="24" t="s">
        <v>0</v>
      </c>
      <c r="D1058" s="25">
        <v>0</v>
      </c>
      <c r="E1058" s="26">
        <f t="shared" si="16"/>
        <v>25727793</v>
      </c>
      <c r="F1058" s="25">
        <f>F1059</f>
        <v>25727793</v>
      </c>
      <c r="G1058" s="2"/>
    </row>
    <row r="1059" spans="1:7" outlineLevel="6" x14ac:dyDescent="0.25">
      <c r="A1059" s="23" t="s">
        <v>39</v>
      </c>
      <c r="B1059" s="63" t="s">
        <v>942</v>
      </c>
      <c r="C1059" s="24">
        <v>500</v>
      </c>
      <c r="D1059" s="25">
        <v>0</v>
      </c>
      <c r="E1059" s="26">
        <f t="shared" si="16"/>
        <v>25727793</v>
      </c>
      <c r="F1059" s="25">
        <f>F1060</f>
        <v>25727793</v>
      </c>
      <c r="G1059" s="2"/>
    </row>
    <row r="1060" spans="1:7" outlineLevel="6" x14ac:dyDescent="0.25">
      <c r="A1060" s="23" t="s">
        <v>40</v>
      </c>
      <c r="B1060" s="63" t="s">
        <v>942</v>
      </c>
      <c r="C1060" s="24">
        <v>540</v>
      </c>
      <c r="D1060" s="25">
        <v>0</v>
      </c>
      <c r="E1060" s="26">
        <f t="shared" si="16"/>
        <v>25727793</v>
      </c>
      <c r="F1060" s="25">
        <v>25727793</v>
      </c>
      <c r="G1060" s="2"/>
    </row>
    <row r="1061" spans="1:7" x14ac:dyDescent="0.25">
      <c r="A1061" s="29" t="s">
        <v>121</v>
      </c>
      <c r="B1061" s="30" t="s">
        <v>711</v>
      </c>
      <c r="C1061" s="31" t="s">
        <v>0</v>
      </c>
      <c r="D1061" s="32">
        <f>D1062+D1065</f>
        <v>1825039</v>
      </c>
      <c r="E1061" s="26">
        <f t="shared" si="16"/>
        <v>0</v>
      </c>
      <c r="F1061" s="32">
        <f>F1062+F1065</f>
        <v>1825039</v>
      </c>
      <c r="G1061" s="2"/>
    </row>
    <row r="1062" spans="1:7" ht="30.75" customHeight="1" outlineLevel="4" x14ac:dyDescent="0.25">
      <c r="A1062" s="23" t="s">
        <v>122</v>
      </c>
      <c r="B1062" s="63" t="s">
        <v>712</v>
      </c>
      <c r="C1062" s="24" t="s">
        <v>0</v>
      </c>
      <c r="D1062" s="25">
        <f>D1063</f>
        <v>1794613</v>
      </c>
      <c r="E1062" s="26">
        <f t="shared" si="16"/>
        <v>0</v>
      </c>
      <c r="F1062" s="25">
        <f>F1063</f>
        <v>1794613</v>
      </c>
      <c r="G1062" s="2"/>
    </row>
    <row r="1063" spans="1:7" ht="48" customHeight="1" outlineLevel="5" x14ac:dyDescent="0.25">
      <c r="A1063" s="23" t="s">
        <v>82</v>
      </c>
      <c r="B1063" s="63" t="s">
        <v>712</v>
      </c>
      <c r="C1063" s="24" t="s">
        <v>12</v>
      </c>
      <c r="D1063" s="25">
        <f>D1064</f>
        <v>1794613</v>
      </c>
      <c r="E1063" s="26">
        <f t="shared" si="16"/>
        <v>0</v>
      </c>
      <c r="F1063" s="25">
        <f>F1064</f>
        <v>1794613</v>
      </c>
      <c r="G1063" s="2"/>
    </row>
    <row r="1064" spans="1:7" ht="19.5" customHeight="1" outlineLevel="6" x14ac:dyDescent="0.25">
      <c r="A1064" s="23" t="s">
        <v>83</v>
      </c>
      <c r="B1064" s="63" t="s">
        <v>712</v>
      </c>
      <c r="C1064" s="24" t="s">
        <v>13</v>
      </c>
      <c r="D1064" s="25">
        <v>1794613</v>
      </c>
      <c r="E1064" s="26">
        <f t="shared" si="16"/>
        <v>0</v>
      </c>
      <c r="F1064" s="25">
        <v>1794613</v>
      </c>
      <c r="G1064" s="2"/>
    </row>
    <row r="1065" spans="1:7" ht="34.5" customHeight="1" outlineLevel="4" x14ac:dyDescent="0.25">
      <c r="A1065" s="23" t="s">
        <v>833</v>
      </c>
      <c r="B1065" s="63" t="s">
        <v>713</v>
      </c>
      <c r="C1065" s="24" t="s">
        <v>0</v>
      </c>
      <c r="D1065" s="25">
        <f>D1066</f>
        <v>30426</v>
      </c>
      <c r="E1065" s="26">
        <f t="shared" si="16"/>
        <v>0</v>
      </c>
      <c r="F1065" s="25">
        <f>F1066</f>
        <v>30426</v>
      </c>
      <c r="G1065" s="2"/>
    </row>
    <row r="1066" spans="1:7" ht="21" customHeight="1" outlineLevel="5" x14ac:dyDescent="0.25">
      <c r="A1066" s="23" t="s">
        <v>36</v>
      </c>
      <c r="B1066" s="63" t="s">
        <v>713</v>
      </c>
      <c r="C1066" s="24" t="s">
        <v>1</v>
      </c>
      <c r="D1066" s="25">
        <f>D1067</f>
        <v>30426</v>
      </c>
      <c r="E1066" s="26">
        <f t="shared" si="16"/>
        <v>0</v>
      </c>
      <c r="F1066" s="25">
        <f>F1067</f>
        <v>30426</v>
      </c>
      <c r="G1066" s="2"/>
    </row>
    <row r="1067" spans="1:7" ht="33" customHeight="1" outlineLevel="6" x14ac:dyDescent="0.25">
      <c r="A1067" s="23" t="s">
        <v>37</v>
      </c>
      <c r="B1067" s="63" t="s">
        <v>713</v>
      </c>
      <c r="C1067" s="24" t="s">
        <v>2</v>
      </c>
      <c r="D1067" s="25">
        <v>30426</v>
      </c>
      <c r="E1067" s="26">
        <f t="shared" si="16"/>
        <v>0</v>
      </c>
      <c r="F1067" s="25">
        <v>30426</v>
      </c>
      <c r="G1067" s="2"/>
    </row>
    <row r="1068" spans="1:7" ht="21" customHeight="1" outlineLevel="6" x14ac:dyDescent="0.25">
      <c r="A1068" s="66" t="s">
        <v>936</v>
      </c>
      <c r="B1068" s="30" t="s">
        <v>935</v>
      </c>
      <c r="C1068" s="31"/>
      <c r="D1068" s="32">
        <v>0</v>
      </c>
      <c r="E1068" s="26">
        <f t="shared" si="16"/>
        <v>12208970.66</v>
      </c>
      <c r="F1068" s="32">
        <f>F1069+F1072</f>
        <v>12208970.66</v>
      </c>
      <c r="G1068" s="2"/>
    </row>
    <row r="1069" spans="1:7" ht="33" customHeight="1" outlineLevel="6" x14ac:dyDescent="0.25">
      <c r="A1069" s="13" t="s">
        <v>929</v>
      </c>
      <c r="B1069" s="15" t="s">
        <v>933</v>
      </c>
      <c r="C1069" s="15"/>
      <c r="D1069" s="25">
        <v>0</v>
      </c>
      <c r="E1069" s="26">
        <f t="shared" si="16"/>
        <v>5406511</v>
      </c>
      <c r="F1069" s="25">
        <f>F1070</f>
        <v>5406511</v>
      </c>
      <c r="G1069" s="2"/>
    </row>
    <row r="1070" spans="1:7" ht="19.5" customHeight="1" outlineLevel="6" x14ac:dyDescent="0.25">
      <c r="A1070" s="13" t="s">
        <v>58</v>
      </c>
      <c r="B1070" s="15" t="s">
        <v>933</v>
      </c>
      <c r="C1070" s="15" t="s">
        <v>9</v>
      </c>
      <c r="D1070" s="25">
        <v>0</v>
      </c>
      <c r="E1070" s="26">
        <f t="shared" si="16"/>
        <v>5406511</v>
      </c>
      <c r="F1070" s="25">
        <f>F1071</f>
        <v>5406511</v>
      </c>
      <c r="G1070" s="2"/>
    </row>
    <row r="1071" spans="1:7" ht="20.25" customHeight="1" outlineLevel="6" x14ac:dyDescent="0.25">
      <c r="A1071" s="13" t="s">
        <v>930</v>
      </c>
      <c r="B1071" s="15" t="s">
        <v>933</v>
      </c>
      <c r="C1071" s="15" t="s">
        <v>934</v>
      </c>
      <c r="D1071" s="25">
        <v>0</v>
      </c>
      <c r="E1071" s="26">
        <f t="shared" si="16"/>
        <v>5406511</v>
      </c>
      <c r="F1071" s="25">
        <v>5406511</v>
      </c>
      <c r="G1071" s="2"/>
    </row>
    <row r="1072" spans="1:7" ht="33" customHeight="1" outlineLevel="6" x14ac:dyDescent="0.25">
      <c r="A1072" s="13" t="s">
        <v>931</v>
      </c>
      <c r="B1072" s="15" t="s">
        <v>932</v>
      </c>
      <c r="C1072" s="15"/>
      <c r="D1072" s="25">
        <v>0</v>
      </c>
      <c r="E1072" s="26">
        <f t="shared" si="16"/>
        <v>6802459.6600000001</v>
      </c>
      <c r="F1072" s="25">
        <f>F1073</f>
        <v>6802459.6600000001</v>
      </c>
      <c r="G1072" s="2"/>
    </row>
    <row r="1073" spans="1:7" ht="23.25" customHeight="1" outlineLevel="6" x14ac:dyDescent="0.25">
      <c r="A1073" s="13" t="s">
        <v>39</v>
      </c>
      <c r="B1073" s="15" t="s">
        <v>932</v>
      </c>
      <c r="C1073" s="15" t="s">
        <v>3</v>
      </c>
      <c r="D1073" s="25">
        <v>0</v>
      </c>
      <c r="E1073" s="26">
        <f t="shared" si="16"/>
        <v>6802459.6600000001</v>
      </c>
      <c r="F1073" s="25">
        <f>F1074</f>
        <v>6802459.6600000001</v>
      </c>
      <c r="G1073" s="2"/>
    </row>
    <row r="1074" spans="1:7" ht="25.5" customHeight="1" outlineLevel="6" x14ac:dyDescent="0.25">
      <c r="A1074" s="13" t="s">
        <v>40</v>
      </c>
      <c r="B1074" s="15" t="s">
        <v>932</v>
      </c>
      <c r="C1074" s="15" t="s">
        <v>4</v>
      </c>
      <c r="D1074" s="25">
        <v>0</v>
      </c>
      <c r="E1074" s="26">
        <f t="shared" si="16"/>
        <v>6802459.6600000001</v>
      </c>
      <c r="F1074" s="25">
        <v>6802459.6600000001</v>
      </c>
      <c r="G1074" s="2"/>
    </row>
    <row r="1075" spans="1:7" ht="18.75" customHeight="1" x14ac:dyDescent="0.25">
      <c r="A1075" s="29" t="s">
        <v>99</v>
      </c>
      <c r="B1075" s="30" t="s">
        <v>714</v>
      </c>
      <c r="C1075" s="31" t="s">
        <v>0</v>
      </c>
      <c r="D1075" s="32">
        <f>D1076</f>
        <v>803</v>
      </c>
      <c r="E1075" s="26">
        <f t="shared" si="16"/>
        <v>0</v>
      </c>
      <c r="F1075" s="32">
        <f>F1076</f>
        <v>803</v>
      </c>
      <c r="G1075" s="2"/>
    </row>
    <row r="1076" spans="1:7" ht="19.5" customHeight="1" outlineLevel="1" x14ac:dyDescent="0.25">
      <c r="A1076" s="29" t="s">
        <v>100</v>
      </c>
      <c r="B1076" s="30" t="s">
        <v>715</v>
      </c>
      <c r="C1076" s="31" t="s">
        <v>0</v>
      </c>
      <c r="D1076" s="32">
        <f>D1077</f>
        <v>803</v>
      </c>
      <c r="E1076" s="26">
        <f t="shared" si="16"/>
        <v>0</v>
      </c>
      <c r="F1076" s="32">
        <f>F1077</f>
        <v>803</v>
      </c>
      <c r="G1076" s="2"/>
    </row>
    <row r="1077" spans="1:7" ht="33" customHeight="1" outlineLevel="4" x14ac:dyDescent="0.25">
      <c r="A1077" s="23" t="s">
        <v>101</v>
      </c>
      <c r="B1077" s="63" t="s">
        <v>834</v>
      </c>
      <c r="C1077" s="24" t="s">
        <v>0</v>
      </c>
      <c r="D1077" s="25">
        <f>D1078</f>
        <v>803</v>
      </c>
      <c r="E1077" s="26">
        <f t="shared" si="16"/>
        <v>0</v>
      </c>
      <c r="F1077" s="25">
        <f>F1078</f>
        <v>803</v>
      </c>
      <c r="G1077" s="2"/>
    </row>
    <row r="1078" spans="1:7" ht="19.5" customHeight="1" outlineLevel="5" x14ac:dyDescent="0.25">
      <c r="A1078" s="23" t="s">
        <v>36</v>
      </c>
      <c r="B1078" s="63" t="s">
        <v>834</v>
      </c>
      <c r="C1078" s="24" t="s">
        <v>1</v>
      </c>
      <c r="D1078" s="25">
        <f>D1079</f>
        <v>803</v>
      </c>
      <c r="E1078" s="26">
        <f t="shared" si="16"/>
        <v>0</v>
      </c>
      <c r="F1078" s="25">
        <f>F1079</f>
        <v>803</v>
      </c>
      <c r="G1078" s="2"/>
    </row>
    <row r="1079" spans="1:7" ht="31.5" customHeight="1" outlineLevel="6" x14ac:dyDescent="0.25">
      <c r="A1079" s="23" t="s">
        <v>37</v>
      </c>
      <c r="B1079" s="63" t="s">
        <v>834</v>
      </c>
      <c r="C1079" s="24" t="s">
        <v>2</v>
      </c>
      <c r="D1079" s="25">
        <v>803</v>
      </c>
      <c r="E1079" s="26">
        <f t="shared" si="16"/>
        <v>0</v>
      </c>
      <c r="F1079" s="25">
        <v>803</v>
      </c>
      <c r="G1079" s="2"/>
    </row>
    <row r="1080" spans="1:7" s="10" customFormat="1" ht="18.75" customHeight="1" x14ac:dyDescent="0.25">
      <c r="A1080" s="70" t="s">
        <v>28</v>
      </c>
      <c r="B1080" s="71"/>
      <c r="C1080" s="71"/>
      <c r="D1080" s="68">
        <f>D9+D38+D126+D131+D162+D181+D202+D246+D389+D429+D468+D477+D630+D677+D698+D719+D744+D763+D775+D834+D845+D854+D893+D928+D1017+D1040+D1061+D1075+D149+D1068+D1057</f>
        <v>1692375802.48</v>
      </c>
      <c r="E1080" s="26">
        <f t="shared" si="16"/>
        <v>70896102.49000001</v>
      </c>
      <c r="F1080" s="68">
        <f>F9+F38+F126+F131+F162+F181+F202+F246+F389+F429+F468+F477+F630+F677+F698+F719+F744+F763+F775+F834+F845+F854+F893+F928+F1017+F1040+F1061+F1075+F149+F1068+F1057</f>
        <v>1763271904.97</v>
      </c>
      <c r="G1080" s="9"/>
    </row>
    <row r="1081" spans="1:7" ht="12.75" customHeight="1" x14ac:dyDescent="0.25">
      <c r="A1081" s="7"/>
      <c r="B1081" s="7"/>
      <c r="C1081" s="7"/>
      <c r="D1081" s="7"/>
      <c r="E1081" s="7"/>
      <c r="F1081" s="7"/>
      <c r="G1081" s="2"/>
    </row>
    <row r="1082" spans="1:7" x14ac:dyDescent="0.25">
      <c r="A1082" s="72"/>
      <c r="B1082" s="73"/>
      <c r="C1082" s="73"/>
      <c r="D1082" s="73"/>
      <c r="E1082" s="73"/>
      <c r="F1082" s="73"/>
      <c r="G1082" s="2"/>
    </row>
    <row r="1084" spans="1:7" x14ac:dyDescent="0.25">
      <c r="F1084" s="33"/>
    </row>
    <row r="1085" spans="1:7" x14ac:dyDescent="0.25">
      <c r="F1085" s="33"/>
    </row>
    <row r="1086" spans="1:7" x14ac:dyDescent="0.25">
      <c r="F1086" s="33"/>
    </row>
  </sheetData>
  <mergeCells count="12">
    <mergeCell ref="B1:F1"/>
    <mergeCell ref="A1080:C1080"/>
    <mergeCell ref="A1082:F1082"/>
    <mergeCell ref="F6:F7"/>
    <mergeCell ref="E6:E7"/>
    <mergeCell ref="A4:F4"/>
    <mergeCell ref="A5:F5"/>
    <mergeCell ref="A3:F3"/>
    <mergeCell ref="A6:A7"/>
    <mergeCell ref="B6:B7"/>
    <mergeCell ref="C6:C7"/>
    <mergeCell ref="D6:D7"/>
  </mergeCells>
  <pageMargins left="0.78740157480314965" right="0.39370078740157483" top="0.59055118110236227" bottom="0.59055118110236227" header="0.39370078740157483" footer="0.39370078740157483"/>
  <pageSetup paperSize="9" scale="70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08.08.2023&lt;/string&gt;&#10;  &lt;/DateInfo&gt;&#10;  &lt;Code&gt;SQUERY_ANAL_ISP_BUDG&lt;/Code&gt;&#10;  &lt;ObjectCode&gt;SQUERY_ANAL_ISP_BUDG&lt;/ObjectCode&gt;&#10;  &lt;DocName&gt;user_12_10_30.01.2012_12_10_13(Аналитический отчет по исполнению бюджета с произвольной группировкой)&lt;/DocName&gt;&#10;  &lt;VariantName&gt;user_12_10_30.01.2012_12:10:13&lt;/VariantName&gt;&#10;  &lt;VariantLink&gt;55066857&lt;/VariantLink&gt;&#10;  &lt;SvodReportLink xsi:nil=&quot;true&quot; /&gt;&#10;  &lt;ReportLink&gt;19854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1E826AF-CE9D-4DFB-B879-349D329247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LUDFIN-30\User</dc:creator>
  <cp:lastModifiedBy>User</cp:lastModifiedBy>
  <cp:lastPrinted>2025-08-26T14:12:24Z</cp:lastPrinted>
  <dcterms:created xsi:type="dcterms:W3CDTF">2023-08-08T07:05:49Z</dcterms:created>
  <dcterms:modified xsi:type="dcterms:W3CDTF">2025-08-26T14:12:39Z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user_12_10_30.01.2012_12_10_13(Аналитический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user_12_10_30.01.2012_12_10_13(10).xlsx</vt:lpwstr>
  </property>
  <property fmtid="{D5CDD505-2E9C-101B-9397-08002B2CF9AE}" pid="4" name="Версия клиента">
    <vt:lpwstr>22.1.30.11160 (.NET 4.7.2)</vt:lpwstr>
  </property>
  <property fmtid="{D5CDD505-2E9C-101B-9397-08002B2CF9AE}" pid="5" name="Версия базы">
    <vt:lpwstr>22.1.1542.1015757002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bks_2023_mo</vt:lpwstr>
  </property>
  <property fmtid="{D5CDD505-2E9C-101B-9397-08002B2CF9AE}" pid="9" name="Пользователь">
    <vt:lpwstr>user_12_10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