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Уточнение бюджета ГП на 2025 год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Print_Titles" localSheetId="0">Документ!$5:$7</definedName>
    <definedName name="_xlnm.Print_Area" localSheetId="0">Документ!$A$1:$F$487</definedName>
  </definedNames>
  <calcPr calcId="152511"/>
</workbook>
</file>

<file path=xl/calcChain.xml><?xml version="1.0" encoding="utf-8"?>
<calcChain xmlns="http://schemas.openxmlformats.org/spreadsheetml/2006/main">
  <c r="E33" i="2" l="1"/>
  <c r="F32" i="2"/>
  <c r="F31" i="2" s="1"/>
  <c r="E31" i="2" s="1"/>
  <c r="E119" i="2"/>
  <c r="E449" i="2"/>
  <c r="E447" i="2"/>
  <c r="F446" i="2"/>
  <c r="F448" i="2"/>
  <c r="E430" i="2"/>
  <c r="E428" i="2"/>
  <c r="E425" i="2"/>
  <c r="F424" i="2"/>
  <c r="E424" i="2" s="1"/>
  <c r="F427" i="2"/>
  <c r="F429" i="2"/>
  <c r="E429" i="2" s="1"/>
  <c r="E416" i="2"/>
  <c r="E414" i="2"/>
  <c r="F415" i="2"/>
  <c r="E415" i="2" s="1"/>
  <c r="F413" i="2"/>
  <c r="E413" i="2" s="1"/>
  <c r="F372" i="2"/>
  <c r="E372" i="2" s="1"/>
  <c r="E373" i="2"/>
  <c r="E335" i="2"/>
  <c r="F334" i="2"/>
  <c r="E334" i="2" s="1"/>
  <c r="E330" i="2"/>
  <c r="F329" i="2"/>
  <c r="F328" i="2" s="1"/>
  <c r="E328" i="2" s="1"/>
  <c r="E325" i="2"/>
  <c r="E324" i="2"/>
  <c r="F323" i="2"/>
  <c r="E323" i="2" s="1"/>
  <c r="E288" i="2"/>
  <c r="F287" i="2"/>
  <c r="E287" i="2" s="1"/>
  <c r="E285" i="2"/>
  <c r="F284" i="2"/>
  <c r="E284" i="2" s="1"/>
  <c r="E275" i="2"/>
  <c r="F274" i="2"/>
  <c r="E274" i="2" s="1"/>
  <c r="E255" i="2"/>
  <c r="F254" i="2"/>
  <c r="F253" i="2" s="1"/>
  <c r="E253" i="2" s="1"/>
  <c r="F251" i="2"/>
  <c r="E251" i="2" s="1"/>
  <c r="E252" i="2"/>
  <c r="F445" i="2" l="1"/>
  <c r="F423" i="2"/>
  <c r="E423" i="2" s="1"/>
  <c r="E446" i="2"/>
  <c r="E32" i="2"/>
  <c r="F426" i="2"/>
  <c r="E427" i="2"/>
  <c r="F412" i="2"/>
  <c r="E412" i="2" s="1"/>
  <c r="E329" i="2"/>
  <c r="F286" i="2"/>
  <c r="E286" i="2" s="1"/>
  <c r="F273" i="2"/>
  <c r="E254" i="2"/>
  <c r="F422" i="2" l="1"/>
  <c r="E426" i="2"/>
  <c r="E273" i="2"/>
  <c r="F272" i="2"/>
  <c r="E272" i="2" s="1"/>
  <c r="F138" i="2" l="1"/>
  <c r="E138" i="2" s="1"/>
  <c r="E139" i="2"/>
  <c r="F118" i="2"/>
  <c r="E118" i="2" s="1"/>
  <c r="E38" i="2"/>
  <c r="F37" i="2"/>
  <c r="E37" i="2" s="1"/>
  <c r="E26" i="2"/>
  <c r="F25" i="2"/>
  <c r="E25" i="2" s="1"/>
  <c r="E484" i="2"/>
  <c r="E480" i="2"/>
  <c r="E476" i="2"/>
  <c r="E472" i="2"/>
  <c r="E467" i="2"/>
  <c r="E464" i="2"/>
  <c r="E460" i="2"/>
  <c r="E456" i="2"/>
  <c r="E454" i="2"/>
  <c r="E450" i="2"/>
  <c r="E443" i="2"/>
  <c r="E439" i="2"/>
  <c r="E434" i="2"/>
  <c r="E433" i="2"/>
  <c r="E420" i="2"/>
  <c r="E419" i="2"/>
  <c r="E408" i="2"/>
  <c r="E405" i="2"/>
  <c r="E401" i="2"/>
  <c r="E397" i="2"/>
  <c r="E393" i="2"/>
  <c r="E389" i="2"/>
  <c r="E385" i="2"/>
  <c r="E382" i="2"/>
  <c r="E377" i="2"/>
  <c r="E371" i="2"/>
  <c r="E367" i="2"/>
  <c r="E363" i="2"/>
  <c r="E359" i="2"/>
  <c r="E355" i="2"/>
  <c r="E349" i="2"/>
  <c r="E345" i="2"/>
  <c r="E342" i="2"/>
  <c r="E338" i="2"/>
  <c r="E333" i="2"/>
  <c r="E322" i="2"/>
  <c r="E319" i="2"/>
  <c r="E316" i="2"/>
  <c r="E314" i="2"/>
  <c r="E310" i="2"/>
  <c r="E307" i="2"/>
  <c r="E304" i="2"/>
  <c r="E301" i="2"/>
  <c r="E297" i="2"/>
  <c r="E292" i="2"/>
  <c r="E283" i="2"/>
  <c r="E279" i="2"/>
  <c r="E271" i="2"/>
  <c r="E266" i="2"/>
  <c r="E262" i="2"/>
  <c r="E258" i="2"/>
  <c r="E250" i="2"/>
  <c r="E244" i="2"/>
  <c r="E241" i="2"/>
  <c r="E235" i="2"/>
  <c r="E231" i="2"/>
  <c r="E227" i="2"/>
  <c r="E223" i="2"/>
  <c r="E220" i="2"/>
  <c r="E218" i="2"/>
  <c r="E216" i="2"/>
  <c r="E211" i="2"/>
  <c r="E207" i="2"/>
  <c r="E203" i="2"/>
  <c r="E199" i="2"/>
  <c r="E196" i="2"/>
  <c r="E193" i="2"/>
  <c r="E189" i="2"/>
  <c r="E186" i="2"/>
  <c r="E183" i="2"/>
  <c r="E179" i="2"/>
  <c r="E176" i="2"/>
  <c r="E172" i="2"/>
  <c r="E169" i="2"/>
  <c r="E166" i="2"/>
  <c r="E163" i="2"/>
  <c r="E159" i="2"/>
  <c r="E156" i="2"/>
  <c r="E153" i="2"/>
  <c r="E150" i="2"/>
  <c r="E144" i="2"/>
  <c r="E136" i="2"/>
  <c r="E133" i="2"/>
  <c r="E131" i="2"/>
  <c r="E129" i="2"/>
  <c r="E124" i="2"/>
  <c r="E121" i="2"/>
  <c r="E117" i="2"/>
  <c r="E115" i="2"/>
  <c r="E111" i="2"/>
  <c r="E110" i="2"/>
  <c r="E109" i="2"/>
  <c r="E108" i="2"/>
  <c r="E107" i="2"/>
  <c r="E103" i="2"/>
  <c r="E99" i="2"/>
  <c r="E96" i="2"/>
  <c r="E90" i="2"/>
  <c r="E87" i="2"/>
  <c r="E84" i="2"/>
  <c r="E80" i="2"/>
  <c r="E76" i="2"/>
  <c r="E75" i="2"/>
  <c r="E74" i="2"/>
  <c r="E73" i="2"/>
  <c r="E71" i="2"/>
  <c r="E68" i="2"/>
  <c r="E63" i="2"/>
  <c r="E61" i="2"/>
  <c r="E57" i="2"/>
  <c r="E54" i="2"/>
  <c r="E51" i="2"/>
  <c r="E45" i="2"/>
  <c r="E41" i="2"/>
  <c r="E36" i="2"/>
  <c r="E28" i="2"/>
  <c r="E22" i="2"/>
  <c r="E19" i="2"/>
  <c r="E16" i="2"/>
  <c r="E13" i="2"/>
  <c r="D483" i="2"/>
  <c r="D482" i="2" s="1"/>
  <c r="D481" i="2" s="1"/>
  <c r="D479" i="2"/>
  <c r="D478" i="2" s="1"/>
  <c r="D477" i="2" s="1"/>
  <c r="D475" i="2"/>
  <c r="D474" i="2" s="1"/>
  <c r="D473" i="2" s="1"/>
  <c r="D471" i="2"/>
  <c r="D470" i="2" s="1"/>
  <c r="D469" i="2" s="1"/>
  <c r="D466" i="2"/>
  <c r="D465" i="2" s="1"/>
  <c r="D463" i="2"/>
  <c r="D462" i="2" s="1"/>
  <c r="D459" i="2"/>
  <c r="D458" i="2" s="1"/>
  <c r="D457" i="2" s="1"/>
  <c r="D455" i="2"/>
  <c r="D453" i="2"/>
  <c r="D448" i="2"/>
  <c r="D442" i="2"/>
  <c r="D441" i="2" s="1"/>
  <c r="D440" i="2" s="1"/>
  <c r="D438" i="2"/>
  <c r="D437" i="2" s="1"/>
  <c r="D436" i="2" s="1"/>
  <c r="D432" i="2"/>
  <c r="D431" i="2" s="1"/>
  <c r="D422" i="2" s="1"/>
  <c r="D421" i="2" s="1"/>
  <c r="D418" i="2"/>
  <c r="D417" i="2" s="1"/>
  <c r="D411" i="2" s="1"/>
  <c r="D410" i="2" s="1"/>
  <c r="D407" i="2"/>
  <c r="D406" i="2" s="1"/>
  <c r="D404" i="2"/>
  <c r="D403" i="2" s="1"/>
  <c r="D400" i="2"/>
  <c r="D399" i="2" s="1"/>
  <c r="D398" i="2" s="1"/>
  <c r="D396" i="2"/>
  <c r="D395" i="2" s="1"/>
  <c r="D394" i="2" s="1"/>
  <c r="D392" i="2"/>
  <c r="D391" i="2" s="1"/>
  <c r="D390" i="2" s="1"/>
  <c r="D388" i="2"/>
  <c r="D387" i="2" s="1"/>
  <c r="D386" i="2" s="1"/>
  <c r="D384" i="2"/>
  <c r="D383" i="2" s="1"/>
  <c r="D381" i="2"/>
  <c r="D380" i="2" s="1"/>
  <c r="D376" i="2"/>
  <c r="D375" i="2" s="1"/>
  <c r="D374" i="2" s="1"/>
  <c r="D370" i="2"/>
  <c r="D369" i="2" s="1"/>
  <c r="D368" i="2" s="1"/>
  <c r="D366" i="2"/>
  <c r="D365" i="2" s="1"/>
  <c r="D364" i="2" s="1"/>
  <c r="D362" i="2"/>
  <c r="D361" i="2" s="1"/>
  <c r="D360" i="2" s="1"/>
  <c r="D358" i="2"/>
  <c r="D357" i="2" s="1"/>
  <c r="D356" i="2" s="1"/>
  <c r="D354" i="2"/>
  <c r="D353" i="2" s="1"/>
  <c r="D352" i="2" s="1"/>
  <c r="D348" i="2"/>
  <c r="D347" i="2" s="1"/>
  <c r="D346" i="2" s="1"/>
  <c r="D344" i="2"/>
  <c r="D343" i="2" s="1"/>
  <c r="D341" i="2"/>
  <c r="D340" i="2" s="1"/>
  <c r="D337" i="2"/>
  <c r="D336" i="2" s="1"/>
  <c r="D332" i="2"/>
  <c r="D331" i="2" s="1"/>
  <c r="D321" i="2"/>
  <c r="D320" i="2" s="1"/>
  <c r="D318" i="2"/>
  <c r="D317" i="2" s="1"/>
  <c r="D315" i="2"/>
  <c r="D313" i="2"/>
  <c r="D309" i="2"/>
  <c r="D308" i="2" s="1"/>
  <c r="D306" i="2"/>
  <c r="D305" i="2" s="1"/>
  <c r="D303" i="2"/>
  <c r="D302" i="2" s="1"/>
  <c r="D300" i="2"/>
  <c r="D299" i="2" s="1"/>
  <c r="D296" i="2"/>
  <c r="D295" i="2" s="1"/>
  <c r="D294" i="2" s="1"/>
  <c r="D291" i="2"/>
  <c r="D290" i="2" s="1"/>
  <c r="D289" i="2" s="1"/>
  <c r="D282" i="2"/>
  <c r="D281" i="2" s="1"/>
  <c r="D280" i="2" s="1"/>
  <c r="D278" i="2"/>
  <c r="D277" i="2" s="1"/>
  <c r="D276" i="2" s="1"/>
  <c r="D270" i="2"/>
  <c r="D269" i="2" s="1"/>
  <c r="D268" i="2" s="1"/>
  <c r="D265" i="2"/>
  <c r="D264" i="2" s="1"/>
  <c r="D263" i="2" s="1"/>
  <c r="D261" i="2"/>
  <c r="D260" i="2" s="1"/>
  <c r="D259" i="2" s="1"/>
  <c r="D257" i="2"/>
  <c r="D256" i="2" s="1"/>
  <c r="D249" i="2"/>
  <c r="D248" i="2" s="1"/>
  <c r="D243" i="2"/>
  <c r="D242" i="2" s="1"/>
  <c r="D240" i="2"/>
  <c r="D239" i="2" s="1"/>
  <c r="D234" i="2"/>
  <c r="D233" i="2" s="1"/>
  <c r="D232" i="2" s="1"/>
  <c r="D230" i="2"/>
  <c r="D229" i="2" s="1"/>
  <c r="D228" i="2" s="1"/>
  <c r="D226" i="2"/>
  <c r="D225" i="2" s="1"/>
  <c r="D224" i="2" s="1"/>
  <c r="D222" i="2"/>
  <c r="D221" i="2" s="1"/>
  <c r="D219" i="2"/>
  <c r="D217" i="2"/>
  <c r="D215" i="2"/>
  <c r="D210" i="2"/>
  <c r="D209" i="2" s="1"/>
  <c r="D208" i="2" s="1"/>
  <c r="D206" i="2"/>
  <c r="D205" i="2" s="1"/>
  <c r="D204" i="2" s="1"/>
  <c r="D202" i="2"/>
  <c r="D201" i="2" s="1"/>
  <c r="D200" i="2" s="1"/>
  <c r="D198" i="2"/>
  <c r="D197" i="2" s="1"/>
  <c r="D195" i="2"/>
  <c r="D194" i="2" s="1"/>
  <c r="D192" i="2"/>
  <c r="D191" i="2" s="1"/>
  <c r="D188" i="2"/>
  <c r="D187" i="2" s="1"/>
  <c r="D185" i="2"/>
  <c r="D184" i="2" s="1"/>
  <c r="D182" i="2"/>
  <c r="D181" i="2" s="1"/>
  <c r="D178" i="2"/>
  <c r="D177" i="2" s="1"/>
  <c r="D175" i="2"/>
  <c r="D174" i="2" s="1"/>
  <c r="D173" i="2" s="1"/>
  <c r="D171" i="2"/>
  <c r="D170" i="2" s="1"/>
  <c r="D168" i="2"/>
  <c r="D167" i="2" s="1"/>
  <c r="D165" i="2"/>
  <c r="D164" i="2" s="1"/>
  <c r="D162" i="2"/>
  <c r="D161" i="2" s="1"/>
  <c r="D158" i="2"/>
  <c r="D157" i="2" s="1"/>
  <c r="D155" i="2"/>
  <c r="D154" i="2" s="1"/>
  <c r="D152" i="2"/>
  <c r="D151" i="2" s="1"/>
  <c r="D149" i="2"/>
  <c r="D148" i="2" s="1"/>
  <c r="D143" i="2"/>
  <c r="D142" i="2" s="1"/>
  <c r="D141" i="2" s="1"/>
  <c r="D140" i="2" s="1"/>
  <c r="D135" i="2"/>
  <c r="D134" i="2" s="1"/>
  <c r="D132" i="2"/>
  <c r="D130" i="2"/>
  <c r="D128" i="2"/>
  <c r="D123" i="2"/>
  <c r="D122" i="2" s="1"/>
  <c r="D116" i="2"/>
  <c r="D114" i="2"/>
  <c r="D106" i="2"/>
  <c r="D105" i="2" s="1"/>
  <c r="D104" i="2" s="1"/>
  <c r="D102" i="2"/>
  <c r="D101" i="2" s="1"/>
  <c r="D100" i="2" s="1"/>
  <c r="D98" i="2"/>
  <c r="D97" i="2" s="1"/>
  <c r="D95" i="2"/>
  <c r="D94" i="2" s="1"/>
  <c r="D89" i="2"/>
  <c r="D88" i="2" s="1"/>
  <c r="D86" i="2"/>
  <c r="D85" i="2" s="1"/>
  <c r="D83" i="2"/>
  <c r="D82" i="2" s="1"/>
  <c r="D79" i="2"/>
  <c r="D78" i="2" s="1"/>
  <c r="D77" i="2" s="1"/>
  <c r="D72" i="2" s="1"/>
  <c r="D70" i="2"/>
  <c r="D69" i="2" s="1"/>
  <c r="D67" i="2"/>
  <c r="D66" i="2" s="1"/>
  <c r="D62" i="2"/>
  <c r="D60" i="2"/>
  <c r="D56" i="2"/>
  <c r="D55" i="2" s="1"/>
  <c r="D53" i="2"/>
  <c r="D52" i="2" s="1"/>
  <c r="D50" i="2"/>
  <c r="D49" i="2" s="1"/>
  <c r="D44" i="2"/>
  <c r="D43" i="2" s="1"/>
  <c r="D42" i="2" s="1"/>
  <c r="D40" i="2"/>
  <c r="D39" i="2" s="1"/>
  <c r="D35" i="2"/>
  <c r="D34" i="2" s="1"/>
  <c r="D27" i="2"/>
  <c r="D24" i="2" s="1"/>
  <c r="D23" i="2" s="1"/>
  <c r="D21" i="2"/>
  <c r="D20" i="2" s="1"/>
  <c r="D18" i="2"/>
  <c r="D17" i="2" s="1"/>
  <c r="D15" i="2"/>
  <c r="D14" i="2" s="1"/>
  <c r="D12" i="2"/>
  <c r="D11" i="2" s="1"/>
  <c r="F432" i="2"/>
  <c r="F431" i="2" s="1"/>
  <c r="F137" i="2" l="1"/>
  <c r="E137" i="2" s="1"/>
  <c r="D445" i="2"/>
  <c r="D444" i="2" s="1"/>
  <c r="E448" i="2"/>
  <c r="F421" i="2"/>
  <c r="E421" i="2" s="1"/>
  <c r="E431" i="2"/>
  <c r="D452" i="2"/>
  <c r="D451" i="2" s="1"/>
  <c r="D81" i="2"/>
  <c r="D327" i="2"/>
  <c r="D238" i="2"/>
  <c r="D237" i="2" s="1"/>
  <c r="D236" i="2" s="1"/>
  <c r="D48" i="2"/>
  <c r="D93" i="2"/>
  <c r="D65" i="2"/>
  <c r="D64" i="2" s="1"/>
  <c r="D312" i="2"/>
  <c r="D311" i="2" s="1"/>
  <c r="D127" i="2"/>
  <c r="D126" i="2" s="1"/>
  <c r="D125" i="2" s="1"/>
  <c r="D339" i="2"/>
  <c r="D379" i="2"/>
  <c r="D461" i="2"/>
  <c r="E422" i="2"/>
  <c r="D409" i="2"/>
  <c r="D190" i="2"/>
  <c r="E432" i="2"/>
  <c r="D214" i="2"/>
  <c r="D213" i="2" s="1"/>
  <c r="D212" i="2" s="1"/>
  <c r="D113" i="2"/>
  <c r="D112" i="2" s="1"/>
  <c r="D59" i="2"/>
  <c r="D58" i="2" s="1"/>
  <c r="D468" i="2"/>
  <c r="D10" i="2"/>
  <c r="D9" i="2" s="1"/>
  <c r="D30" i="2"/>
  <c r="D29" i="2" s="1"/>
  <c r="D147" i="2"/>
  <c r="D267" i="2"/>
  <c r="D351" i="2"/>
  <c r="D402" i="2"/>
  <c r="D180" i="2"/>
  <c r="D160" i="2"/>
  <c r="D247" i="2"/>
  <c r="D246" i="2" s="1"/>
  <c r="D298" i="2"/>
  <c r="F418" i="2"/>
  <c r="D435" i="2" l="1"/>
  <c r="D245" i="2"/>
  <c r="D293" i="2"/>
  <c r="D378" i="2"/>
  <c r="D350" i="2" s="1"/>
  <c r="D326" i="2"/>
  <c r="F417" i="2"/>
  <c r="F411" i="2" s="1"/>
  <c r="E418" i="2"/>
  <c r="D92" i="2"/>
  <c r="D91" i="2" s="1"/>
  <c r="D47" i="2"/>
  <c r="D46" i="2" s="1"/>
  <c r="D8" i="2"/>
  <c r="D146" i="2"/>
  <c r="D145" i="2" s="1"/>
  <c r="F341" i="2"/>
  <c r="F348" i="2"/>
  <c r="F388" i="2"/>
  <c r="F340" i="2" l="1"/>
  <c r="E340" i="2" s="1"/>
  <c r="E341" i="2"/>
  <c r="F347" i="2"/>
  <c r="E348" i="2"/>
  <c r="F387" i="2"/>
  <c r="E388" i="2"/>
  <c r="E417" i="2"/>
  <c r="D485" i="2"/>
  <c r="F27" i="2"/>
  <c r="F346" i="2" l="1"/>
  <c r="E346" i="2" s="1"/>
  <c r="E347" i="2"/>
  <c r="F386" i="2"/>
  <c r="E386" i="2" s="1"/>
  <c r="E387" i="2"/>
  <c r="F410" i="2"/>
  <c r="E411" i="2"/>
  <c r="F24" i="2"/>
  <c r="E24" i="2" s="1"/>
  <c r="E27" i="2"/>
  <c r="F407" i="2"/>
  <c r="F404" i="2"/>
  <c r="F400" i="2"/>
  <c r="F396" i="2"/>
  <c r="F392" i="2"/>
  <c r="F384" i="2"/>
  <c r="F381" i="2"/>
  <c r="F321" i="2"/>
  <c r="F320" i="2" s="1"/>
  <c r="F291" i="2"/>
  <c r="F471" i="2"/>
  <c r="F475" i="2"/>
  <c r="F479" i="2"/>
  <c r="F483" i="2"/>
  <c r="F278" i="2"/>
  <c r="F79" i="2"/>
  <c r="F40" i="2"/>
  <c r="F21" i="2"/>
  <c r="F18" i="2"/>
  <c r="F39" i="2" l="1"/>
  <c r="E39" i="2" s="1"/>
  <c r="E40" i="2"/>
  <c r="F470" i="2"/>
  <c r="E471" i="2"/>
  <c r="F395" i="2"/>
  <c r="E396" i="2"/>
  <c r="F20" i="2"/>
  <c r="E20" i="2" s="1"/>
  <c r="E21" i="2"/>
  <c r="F474" i="2"/>
  <c r="E475" i="2"/>
  <c r="F391" i="2"/>
  <c r="E392" i="2"/>
  <c r="F17" i="2"/>
  <c r="E17" i="2" s="1"/>
  <c r="E18" i="2"/>
  <c r="F478" i="2"/>
  <c r="E479" i="2"/>
  <c r="F383" i="2"/>
  <c r="E383" i="2" s="1"/>
  <c r="E384" i="2"/>
  <c r="F482" i="2"/>
  <c r="E483" i="2"/>
  <c r="F380" i="2"/>
  <c r="E380" i="2" s="1"/>
  <c r="E381" i="2"/>
  <c r="F406" i="2"/>
  <c r="E406" i="2" s="1"/>
  <c r="E407" i="2"/>
  <c r="F277" i="2"/>
  <c r="E278" i="2"/>
  <c r="E320" i="2"/>
  <c r="E321" i="2"/>
  <c r="F403" i="2"/>
  <c r="E403" i="2" s="1"/>
  <c r="E404" i="2"/>
  <c r="F78" i="2"/>
  <c r="E79" i="2"/>
  <c r="F290" i="2"/>
  <c r="E291" i="2"/>
  <c r="F399" i="2"/>
  <c r="E400" i="2"/>
  <c r="F409" i="2"/>
  <c r="E409" i="2" s="1"/>
  <c r="E410" i="2"/>
  <c r="F23" i="2"/>
  <c r="E23" i="2" s="1"/>
  <c r="F402" i="2" l="1"/>
  <c r="E402" i="2" s="1"/>
  <c r="F77" i="2"/>
  <c r="E78" i="2"/>
  <c r="F276" i="2"/>
  <c r="E276" i="2" s="1"/>
  <c r="E277" i="2"/>
  <c r="F481" i="2"/>
  <c r="E481" i="2" s="1"/>
  <c r="E482" i="2"/>
  <c r="F289" i="2"/>
  <c r="E289" i="2" s="1"/>
  <c r="E290" i="2"/>
  <c r="F477" i="2"/>
  <c r="E477" i="2" s="1"/>
  <c r="E478" i="2"/>
  <c r="F473" i="2"/>
  <c r="E473" i="2" s="1"/>
  <c r="E474" i="2"/>
  <c r="F469" i="2"/>
  <c r="E470" i="2"/>
  <c r="F398" i="2"/>
  <c r="E398" i="2" s="1"/>
  <c r="E399" i="2"/>
  <c r="F390" i="2"/>
  <c r="E390" i="2" s="1"/>
  <c r="E391" i="2"/>
  <c r="F394" i="2"/>
  <c r="E394" i="2" s="1"/>
  <c r="E395" i="2"/>
  <c r="F379" i="2"/>
  <c r="E379" i="2" s="1"/>
  <c r="F366" i="2"/>
  <c r="F362" i="2"/>
  <c r="F358" i="2"/>
  <c r="F354" i="2"/>
  <c r="F210" i="2"/>
  <c r="F206" i="2"/>
  <c r="F202" i="2"/>
  <c r="F198" i="2"/>
  <c r="F195" i="2"/>
  <c r="F192" i="2"/>
  <c r="F188" i="2"/>
  <c r="F185" i="2"/>
  <c r="F182" i="2"/>
  <c r="F178" i="2"/>
  <c r="F175" i="2"/>
  <c r="F171" i="2"/>
  <c r="F168" i="2"/>
  <c r="F165" i="2"/>
  <c r="F162" i="2"/>
  <c r="F158" i="2"/>
  <c r="F152" i="2"/>
  <c r="F149" i="2"/>
  <c r="F157" i="2" l="1"/>
  <c r="E157" i="2" s="1"/>
  <c r="E158" i="2"/>
  <c r="F197" i="2"/>
  <c r="E197" i="2" s="1"/>
  <c r="E198" i="2"/>
  <c r="F361" i="2"/>
  <c r="E362" i="2"/>
  <c r="F151" i="2"/>
  <c r="E151" i="2" s="1"/>
  <c r="E152" i="2"/>
  <c r="F174" i="2"/>
  <c r="E175" i="2"/>
  <c r="F194" i="2"/>
  <c r="E194" i="2" s="1"/>
  <c r="E195" i="2"/>
  <c r="F357" i="2"/>
  <c r="E358" i="2"/>
  <c r="E469" i="2"/>
  <c r="F468" i="2"/>
  <c r="E468" i="2" s="1"/>
  <c r="F72" i="2"/>
  <c r="E72" i="2" s="1"/>
  <c r="E77" i="2"/>
  <c r="F177" i="2"/>
  <c r="E177" i="2" s="1"/>
  <c r="E178" i="2"/>
  <c r="F148" i="2"/>
  <c r="E148" i="2" s="1"/>
  <c r="E149" i="2"/>
  <c r="F170" i="2"/>
  <c r="E170" i="2" s="1"/>
  <c r="E171" i="2"/>
  <c r="F191" i="2"/>
  <c r="E191" i="2" s="1"/>
  <c r="E192" i="2"/>
  <c r="F353" i="2"/>
  <c r="E354" i="2"/>
  <c r="F167" i="2"/>
  <c r="E167" i="2" s="1"/>
  <c r="E168" i="2"/>
  <c r="F187" i="2"/>
  <c r="E187" i="2" s="1"/>
  <c r="E188" i="2"/>
  <c r="F209" i="2"/>
  <c r="E210" i="2"/>
  <c r="F164" i="2"/>
  <c r="E164" i="2" s="1"/>
  <c r="E165" i="2"/>
  <c r="F184" i="2"/>
  <c r="E184" i="2" s="1"/>
  <c r="E185" i="2"/>
  <c r="F205" i="2"/>
  <c r="E206" i="2"/>
  <c r="F161" i="2"/>
  <c r="E161" i="2" s="1"/>
  <c r="E162" i="2"/>
  <c r="F181" i="2"/>
  <c r="E181" i="2" s="1"/>
  <c r="E182" i="2"/>
  <c r="F201" i="2"/>
  <c r="E202" i="2"/>
  <c r="F365" i="2"/>
  <c r="E366" i="2"/>
  <c r="F378" i="2"/>
  <c r="E378" i="2" s="1"/>
  <c r="F160" i="2" l="1"/>
  <c r="E160" i="2" s="1"/>
  <c r="F190" i="2"/>
  <c r="E190" i="2" s="1"/>
  <c r="F180" i="2"/>
  <c r="E180" i="2" s="1"/>
  <c r="F200" i="2"/>
  <c r="E200" i="2" s="1"/>
  <c r="E201" i="2"/>
  <c r="F204" i="2"/>
  <c r="E204" i="2" s="1"/>
  <c r="E205" i="2"/>
  <c r="F208" i="2"/>
  <c r="E208" i="2" s="1"/>
  <c r="E209" i="2"/>
  <c r="F352" i="2"/>
  <c r="E352" i="2" s="1"/>
  <c r="E353" i="2"/>
  <c r="F173" i="2"/>
  <c r="E173" i="2" s="1"/>
  <c r="E174" i="2"/>
  <c r="F364" i="2"/>
  <c r="E364" i="2" s="1"/>
  <c r="E365" i="2"/>
  <c r="F360" i="2"/>
  <c r="E360" i="2" s="1"/>
  <c r="E361" i="2"/>
  <c r="F356" i="2"/>
  <c r="E356" i="2" s="1"/>
  <c r="E357" i="2"/>
  <c r="F282" i="2"/>
  <c r="F265" i="2"/>
  <c r="F219" i="2"/>
  <c r="E219" i="2" s="1"/>
  <c r="F12" i="2"/>
  <c r="F15" i="2"/>
  <c r="E15" i="2" s="1"/>
  <c r="E282" i="2" l="1"/>
  <c r="F281" i="2"/>
  <c r="F280" i="2" s="1"/>
  <c r="F11" i="2"/>
  <c r="E11" i="2" s="1"/>
  <c r="E12" i="2"/>
  <c r="F264" i="2"/>
  <c r="E265" i="2"/>
  <c r="F14" i="2"/>
  <c r="F123" i="2"/>
  <c r="E123" i="2" s="1"/>
  <c r="F466" i="2"/>
  <c r="F315" i="2"/>
  <c r="E315" i="2" s="1"/>
  <c r="F257" i="2"/>
  <c r="F116" i="2"/>
  <c r="E116" i="2" s="1"/>
  <c r="F120" i="2"/>
  <c r="E120" i="2" s="1"/>
  <c r="F86" i="2"/>
  <c r="E86" i="2" s="1"/>
  <c r="F70" i="2"/>
  <c r="F67" i="2"/>
  <c r="E67" i="2" s="1"/>
  <c r="F62" i="2"/>
  <c r="E62" i="2" s="1"/>
  <c r="F463" i="2"/>
  <c r="E463" i="2" s="1"/>
  <c r="F459" i="2"/>
  <c r="E459" i="2" s="1"/>
  <c r="F455" i="2"/>
  <c r="E455" i="2" s="1"/>
  <c r="F453" i="2"/>
  <c r="E453" i="2" s="1"/>
  <c r="F442" i="2"/>
  <c r="F438" i="2"/>
  <c r="F376" i="2"/>
  <c r="F370" i="2"/>
  <c r="F369" i="2" s="1"/>
  <c r="F344" i="2"/>
  <c r="F337" i="2"/>
  <c r="E337" i="2" s="1"/>
  <c r="F332" i="2"/>
  <c r="F331" i="2" s="1"/>
  <c r="F318" i="2"/>
  <c r="E318" i="2" s="1"/>
  <c r="F313" i="2"/>
  <c r="E313" i="2" s="1"/>
  <c r="F309" i="2"/>
  <c r="F306" i="2"/>
  <c r="F303" i="2"/>
  <c r="F300" i="2"/>
  <c r="F296" i="2"/>
  <c r="F270" i="2"/>
  <c r="F261" i="2"/>
  <c r="F249" i="2"/>
  <c r="F248" i="2" s="1"/>
  <c r="F243" i="2"/>
  <c r="F240" i="2"/>
  <c r="F234" i="2"/>
  <c r="F230" i="2"/>
  <c r="F226" i="2"/>
  <c r="E226" i="2" s="1"/>
  <c r="F222" i="2"/>
  <c r="F217" i="2"/>
  <c r="E217" i="2" s="1"/>
  <c r="F215" i="2"/>
  <c r="E215" i="2" s="1"/>
  <c r="F155" i="2"/>
  <c r="F143" i="2"/>
  <c r="F135" i="2"/>
  <c r="F132" i="2"/>
  <c r="E132" i="2" s="1"/>
  <c r="F130" i="2"/>
  <c r="E130" i="2" s="1"/>
  <c r="F128" i="2"/>
  <c r="E128" i="2" s="1"/>
  <c r="F114" i="2"/>
  <c r="F106" i="2"/>
  <c r="F102" i="2"/>
  <c r="E102" i="2" s="1"/>
  <c r="F98" i="2"/>
  <c r="F95" i="2"/>
  <c r="F89" i="2"/>
  <c r="F83" i="2"/>
  <c r="F60" i="2"/>
  <c r="E60" i="2" s="1"/>
  <c r="F56" i="2"/>
  <c r="F53" i="2"/>
  <c r="F50" i="2"/>
  <c r="F44" i="2"/>
  <c r="F35" i="2"/>
  <c r="F34" i="2" s="1"/>
  <c r="F30" i="2" s="1"/>
  <c r="E281" i="2" l="1"/>
  <c r="F299" i="2"/>
  <c r="E299" i="2" s="1"/>
  <c r="E300" i="2"/>
  <c r="F263" i="2"/>
  <c r="E263" i="2" s="1"/>
  <c r="E264" i="2"/>
  <c r="F43" i="2"/>
  <c r="E44" i="2"/>
  <c r="F82" i="2"/>
  <c r="E82" i="2" s="1"/>
  <c r="E83" i="2"/>
  <c r="F142" i="2"/>
  <c r="E142" i="2" s="1"/>
  <c r="E143" i="2"/>
  <c r="F229" i="2"/>
  <c r="E229" i="2" s="1"/>
  <c r="E230" i="2"/>
  <c r="F269" i="2"/>
  <c r="E270" i="2"/>
  <c r="F308" i="2"/>
  <c r="E308" i="2" s="1"/>
  <c r="E309" i="2"/>
  <c r="E370" i="2"/>
  <c r="F55" i="2"/>
  <c r="E55" i="2" s="1"/>
  <c r="E56" i="2"/>
  <c r="F134" i="2"/>
  <c r="E134" i="2" s="1"/>
  <c r="E135" i="2"/>
  <c r="F260" i="2"/>
  <c r="E260" i="2" s="1"/>
  <c r="E261" i="2"/>
  <c r="F305" i="2"/>
  <c r="E305" i="2" s="1"/>
  <c r="E306" i="2"/>
  <c r="F343" i="2"/>
  <c r="E344" i="2"/>
  <c r="F465" i="2"/>
  <c r="E465" i="2" s="1"/>
  <c r="E466" i="2"/>
  <c r="F49" i="2"/>
  <c r="E49" i="2" s="1"/>
  <c r="E50" i="2"/>
  <c r="F242" i="2"/>
  <c r="E242" i="2" s="1"/>
  <c r="E243" i="2"/>
  <c r="F52" i="2"/>
  <c r="E52" i="2" s="1"/>
  <c r="E53" i="2"/>
  <c r="F97" i="2"/>
  <c r="E97" i="2" s="1"/>
  <c r="E98" i="2"/>
  <c r="F221" i="2"/>
  <c r="E221" i="2" s="1"/>
  <c r="E222" i="2"/>
  <c r="E248" i="2"/>
  <c r="E249" i="2"/>
  <c r="F302" i="2"/>
  <c r="E302" i="2" s="1"/>
  <c r="E303" i="2"/>
  <c r="E332" i="2"/>
  <c r="F239" i="2"/>
  <c r="E239" i="2" s="1"/>
  <c r="E240" i="2"/>
  <c r="F295" i="2"/>
  <c r="E296" i="2"/>
  <c r="F437" i="2"/>
  <c r="E438" i="2"/>
  <c r="F441" i="2"/>
  <c r="E442" i="2"/>
  <c r="F256" i="2"/>
  <c r="E256" i="2" s="1"/>
  <c r="E257" i="2"/>
  <c r="F88" i="2"/>
  <c r="E88" i="2" s="1"/>
  <c r="E89" i="2"/>
  <c r="E114" i="2"/>
  <c r="F113" i="2"/>
  <c r="E113" i="2" s="1"/>
  <c r="F154" i="2"/>
  <c r="E155" i="2"/>
  <c r="F233" i="2"/>
  <c r="E234" i="2"/>
  <c r="F375" i="2"/>
  <c r="E376" i="2"/>
  <c r="F10" i="2"/>
  <c r="E14" i="2"/>
  <c r="F105" i="2"/>
  <c r="E105" i="2" s="1"/>
  <c r="E106" i="2"/>
  <c r="F94" i="2"/>
  <c r="E94" i="2" s="1"/>
  <c r="E95" i="2"/>
  <c r="F69" i="2"/>
  <c r="E69" i="2" s="1"/>
  <c r="E70" i="2"/>
  <c r="E35" i="2"/>
  <c r="F59" i="2"/>
  <c r="F214" i="2"/>
  <c r="F122" i="2"/>
  <c r="E122" i="2" s="1"/>
  <c r="F127" i="2"/>
  <c r="F66" i="2"/>
  <c r="F85" i="2"/>
  <c r="E85" i="2" s="1"/>
  <c r="F312" i="2"/>
  <c r="E312" i="2" s="1"/>
  <c r="F101" i="2"/>
  <c r="F225" i="2"/>
  <c r="F317" i="2"/>
  <c r="E317" i="2" s="1"/>
  <c r="F336" i="2"/>
  <c r="E336" i="2" s="1"/>
  <c r="F462" i="2"/>
  <c r="F452" i="2"/>
  <c r="F458" i="2"/>
  <c r="F247" i="2" l="1"/>
  <c r="E247" i="2" s="1"/>
  <c r="F126" i="2"/>
  <c r="E126" i="2" s="1"/>
  <c r="F48" i="2"/>
  <c r="E48" i="2" s="1"/>
  <c r="F327" i="2"/>
  <c r="E331" i="2"/>
  <c r="F141" i="2"/>
  <c r="E141" i="2" s="1"/>
  <c r="F298" i="2"/>
  <c r="E298" i="2" s="1"/>
  <c r="F228" i="2"/>
  <c r="E228" i="2" s="1"/>
  <c r="F259" i="2"/>
  <c r="E259" i="2" s="1"/>
  <c r="F104" i="2"/>
  <c r="E104" i="2" s="1"/>
  <c r="F457" i="2"/>
  <c r="E457" i="2" s="1"/>
  <c r="E458" i="2"/>
  <c r="E280" i="2"/>
  <c r="F374" i="2"/>
  <c r="E374" i="2" s="1"/>
  <c r="E375" i="2"/>
  <c r="F440" i="2"/>
  <c r="E440" i="2" s="1"/>
  <c r="E441" i="2"/>
  <c r="F268" i="2"/>
  <c r="E269" i="2"/>
  <c r="F238" i="2"/>
  <c r="F9" i="2"/>
  <c r="E9" i="2" s="1"/>
  <c r="E10" i="2"/>
  <c r="F444" i="2"/>
  <c r="E444" i="2" s="1"/>
  <c r="E445" i="2"/>
  <c r="F339" i="2"/>
  <c r="E339" i="2" s="1"/>
  <c r="E343" i="2"/>
  <c r="F213" i="2"/>
  <c r="E213" i="2" s="1"/>
  <c r="E214" i="2"/>
  <c r="F147" i="2"/>
  <c r="E154" i="2"/>
  <c r="F294" i="2"/>
  <c r="E294" i="2" s="1"/>
  <c r="E295" i="2"/>
  <c r="F461" i="2"/>
  <c r="E461" i="2" s="1"/>
  <c r="E462" i="2"/>
  <c r="F451" i="2"/>
  <c r="E451" i="2" s="1"/>
  <c r="E452" i="2"/>
  <c r="F224" i="2"/>
  <c r="E224" i="2" s="1"/>
  <c r="E225" i="2"/>
  <c r="F232" i="2"/>
  <c r="E232" i="2" s="1"/>
  <c r="E233" i="2"/>
  <c r="F436" i="2"/>
  <c r="E436" i="2" s="1"/>
  <c r="E437" i="2"/>
  <c r="F368" i="2"/>
  <c r="E369" i="2"/>
  <c r="F42" i="2"/>
  <c r="E42" i="2" s="1"/>
  <c r="E43" i="2"/>
  <c r="E127" i="2"/>
  <c r="F100" i="2"/>
  <c r="E100" i="2" s="1"/>
  <c r="E101" i="2"/>
  <c r="F93" i="2"/>
  <c r="E93" i="2" s="1"/>
  <c r="F65" i="2"/>
  <c r="E66" i="2"/>
  <c r="F58" i="2"/>
  <c r="E58" i="2" s="1"/>
  <c r="E59" i="2"/>
  <c r="E34" i="2"/>
  <c r="F311" i="2"/>
  <c r="F112" i="2"/>
  <c r="E112" i="2" s="1"/>
  <c r="F81" i="2"/>
  <c r="E81" i="2" s="1"/>
  <c r="E268" i="2" l="1"/>
  <c r="F267" i="2"/>
  <c r="E267" i="2" s="1"/>
  <c r="F140" i="2"/>
  <c r="E140" i="2" s="1"/>
  <c r="F125" i="2"/>
  <c r="E125" i="2" s="1"/>
  <c r="F435" i="2"/>
  <c r="E435" i="2" s="1"/>
  <c r="F246" i="2"/>
  <c r="E246" i="2" s="1"/>
  <c r="F237" i="2"/>
  <c r="E238" i="2"/>
  <c r="F326" i="2"/>
  <c r="E326" i="2" s="1"/>
  <c r="E327" i="2"/>
  <c r="F293" i="2"/>
  <c r="E293" i="2" s="1"/>
  <c r="E311" i="2"/>
  <c r="F146" i="2"/>
  <c r="E147" i="2"/>
  <c r="F212" i="2"/>
  <c r="E212" i="2" s="1"/>
  <c r="E368" i="2"/>
  <c r="F351" i="2"/>
  <c r="F64" i="2"/>
  <c r="E64" i="2" s="1"/>
  <c r="E65" i="2"/>
  <c r="F47" i="2"/>
  <c r="E47" i="2" s="1"/>
  <c r="E30" i="2"/>
  <c r="F29" i="2"/>
  <c r="E29" i="2" s="1"/>
  <c r="F92" i="2"/>
  <c r="E92" i="2" s="1"/>
  <c r="F245" i="2" l="1"/>
  <c r="E245" i="2" s="1"/>
  <c r="F145" i="2"/>
  <c r="E145" i="2" s="1"/>
  <c r="E146" i="2"/>
  <c r="F236" i="2"/>
  <c r="E236" i="2" s="1"/>
  <c r="E237" i="2"/>
  <c r="F350" i="2"/>
  <c r="E350" i="2" s="1"/>
  <c r="E351" i="2"/>
  <c r="F46" i="2"/>
  <c r="E46" i="2" s="1"/>
  <c r="F8" i="2"/>
  <c r="E8" i="2" s="1"/>
  <c r="F91" i="2"/>
  <c r="E91" i="2" s="1"/>
  <c r="F485" i="2" l="1"/>
  <c r="E485" i="2" s="1"/>
</calcChain>
</file>

<file path=xl/sharedStrings.xml><?xml version="1.0" encoding="utf-8"?>
<sst xmlns="http://schemas.openxmlformats.org/spreadsheetml/2006/main" count="1221" uniqueCount="451">
  <si>
    <t>Наименование</t>
  </si>
  <si>
    <t>Целевая статья</t>
  </si>
  <si>
    <t>Группы и подгруппы видов расходов</t>
  </si>
  <si>
    <t>Муниципальная программа "Строительство, реконструкция и капитальный ремонт объектов инженерной инфраструктуры на территории Людиновского района"</t>
  </si>
  <si>
    <t>02 0 00 00000</t>
  </si>
  <si>
    <t>Подпрограмма "Расширение сети газопроводов и строительство объектов газификации, объектов коммунальной инфраструктуры на территории Людиновского района"</t>
  </si>
  <si>
    <t>02 2 00 00000</t>
  </si>
  <si>
    <t>Основное мероприятие "Развитие инфраструктуры для обеспечения природным газом потребителей Людиновского района"</t>
  </si>
  <si>
    <t>02 2 01 00000</t>
  </si>
  <si>
    <t>Ремонт и обслуживание газопроводов на территории Людиновского района</t>
  </si>
  <si>
    <t>02 2 01 02000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</si>
  <si>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</si>
  <si>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</si>
  <si>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</si>
  <si>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</si>
  <si>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Основное мероприятие "Развитие объектов коммунальной инфраструктуры для обеспечения инженерными коммуникациями и подъездными путями земельных участков многодетных семей"</t>
  </si>
  <si>
    <t>02 2 02 00000</t>
  </si>
  <si>
    <t>Развитие объектов коммунальной инфраструктуры для обеспечения инженерными коммуникациями и подъездными путями земельных участков многодетных семей</t>
  </si>
  <si>
    <t>02 2 02 01000</t>
  </si>
  <si>
    <t>Муниципальная программа "Обеспечение доступным и комфортным жильем населения Людиновского района"</t>
  </si>
  <si>
    <t>05 0 00 00000</t>
  </si>
  <si>
    <t>Подпрограмма "Проведение капитального ремонта общего имущества в МКД, текущего ремонта жилых помещений, находящихся в муниципальной собственности"</t>
  </si>
  <si>
    <t>05 1 00 00000</t>
  </si>
  <si>
    <t>05 1 01 00000</t>
  </si>
  <si>
    <t>05 1 01 01000</t>
  </si>
  <si>
    <t>Ремонт и содержание жилых помещений, находящихся в муниципальной собственности, ремонт в МКД</t>
  </si>
  <si>
    <t>05 1 01 02000</t>
  </si>
  <si>
    <t>Оплата жилищно-коммунальных платежей в освободившихся жилых помещениях, находящихся в муниципальной собственности</t>
  </si>
  <si>
    <t>05 1 01 03000</t>
  </si>
  <si>
    <t>Иные бюджетные ассигнования</t>
  </si>
  <si>
    <t>800</t>
  </si>
  <si>
    <t>Уплата налогов, сборов и иных платежей</t>
  </si>
  <si>
    <t>850</t>
  </si>
  <si>
    <t>Основное мероприятие "Взносы в Фонд капитального ремонта МКД Калужской области"</t>
  </si>
  <si>
    <t>05 1 02 00000</t>
  </si>
  <si>
    <t>Взносы в Фонд капитального ремонта МКД Калужской области за муниципальный жилищный фонд</t>
  </si>
  <si>
    <t>05 1 02 01000</t>
  </si>
  <si>
    <t>Подпрограмма "Обеспечение жильем молодых семей в городском поселении "Город Людиново"</t>
  </si>
  <si>
    <t>05 2 00 00000</t>
  </si>
  <si>
    <t>Основное мероприятие "Предоставление молодым семьям социальных выплат на приобретение жилья или строительство индивидуального жилого дома"</t>
  </si>
  <si>
    <t>05 2 01 00000</t>
  </si>
  <si>
    <t>Реализация мероприятий по обеспечению жильем молодых семей</t>
  </si>
  <si>
    <t>05 2 01 L4970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</si>
  <si>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</si>
  <si>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</si>
  <si>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</si>
  <si>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</si>
  <si>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Подпрограмма "Переселение граждан из аварийного жилищного фонда на территории городского поселения "Город Людиново"</t>
  </si>
  <si>
    <t>05 3 00 00000</t>
  </si>
  <si>
    <t>Основное мероприятие "Ликвидация аварийного жилищного фонда"</t>
  </si>
  <si>
    <t>05 3 02 00000</t>
  </si>
  <si>
    <t>Снос аварийных многоквартирных домов</t>
  </si>
  <si>
    <t>05 3 02 01000</t>
  </si>
  <si>
    <t>Региональный проект "Обеспечение устойчивого сокращения непригодного для проживания жилищного фонда"</t>
  </si>
  <si>
    <t>05 3 F3 00000</t>
  </si>
  <si>
    <t>Расходы на переселение граждан из аварийного жилищного фонда за счет средств, поступивших от Фонда содействия реформированию жилищно-коммунального хозяйства</t>
  </si>
  <si>
    <t>05 3 F3 67483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</si>
  <si>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</si>
  <si>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</si>
  <si>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</si>
  <si>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</si>
  <si>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05 3 F3 6748S</t>
  </si>
  <si>
    <t>Муниципальная программа "Благоустройство территорий муниципального района"</t>
  </si>
  <si>
    <t>09 0 00 00000</t>
  </si>
  <si>
    <t>Подпрограмма "Благоустройство территорий муниципального района"</t>
  </si>
  <si>
    <t>09 1 00 00000</t>
  </si>
  <si>
    <t>Основное мероприятие "Организация похоронного дела, содержание кладбищ"</t>
  </si>
  <si>
    <t>09 1 01 00000</t>
  </si>
  <si>
    <t>Захоронение безродных, перевозка тел с места смерти</t>
  </si>
  <si>
    <t>09 1 01 01000</t>
  </si>
  <si>
    <t>Содержание мест захоронения</t>
  </si>
  <si>
    <t>09 1 01 02000</t>
  </si>
  <si>
    <t>Основное мероприятие "Содержание мест сбора (накопления) ТКО"</t>
  </si>
  <si>
    <t>09 1 02 00000</t>
  </si>
  <si>
    <t>Содержание мест сбора (накопления) ТКО</t>
  </si>
  <si>
    <t>09 1 02 01000</t>
  </si>
  <si>
    <t>Основное мероприятие "Благоустройство территорий многоквартирных домов и общественных пространств"</t>
  </si>
  <si>
    <t>09 1 03 00000</t>
  </si>
  <si>
    <t>Благоустройство территорий многоквартирных домов и общественных пространств</t>
  </si>
  <si>
    <t>09 1 03 01000</t>
  </si>
  <si>
    <t>09 1 04 00000</t>
  </si>
  <si>
    <t>09 1 04 01000</t>
  </si>
  <si>
    <t>Основное мероприятие "Прочие мероприятия"</t>
  </si>
  <si>
    <t>09 1 05 00000</t>
  </si>
  <si>
    <t>Прочие мероприятия</t>
  </si>
  <si>
    <t>09 1 05 01000</t>
  </si>
  <si>
    <t>Подпрограмма "Развитие МКУ "Людиновская служба заказчика"</t>
  </si>
  <si>
    <t>09 2 00 00000</t>
  </si>
  <si>
    <t>Основное мероприятие "Организация деятельности МКУ "Людиновская служба заказчика"</t>
  </si>
  <si>
    <t>09 2 01 00000</t>
  </si>
  <si>
    <t>Организация деятельности работы МКУ "Людиновская служба заказчика"</t>
  </si>
  <si>
    <t>09 2 01 01100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</si>
  <si>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</si>
  <si>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</si>
  <si>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</si>
  <si>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</si>
  <si>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Организация деятельности работы МКУ "Людиновская служба заказчика" (прочее содержание)</t>
  </si>
  <si>
    <t>09 2 01 01200</t>
  </si>
  <si>
    <t>09 3 00 00000</t>
  </si>
  <si>
    <t>09 3 01 00000</t>
  </si>
  <si>
    <t>09 3 01 01000</t>
  </si>
  <si>
    <t>Предоставление субсидий бюджетным, автономным учреждениям и иным некоммерческим организациям</t>
  </si>
  <si>
    <t>600</t>
  </si>
  <si>
    <t>Муниципальная программа "Обеспечение безопасности жизнедеятельности населения  муниципального района "Город Людиново и Людиновский район"</t>
  </si>
  <si>
    <t>10 0 00 00000</t>
  </si>
  <si>
    <t>Подпрограмма  "Обеспечение безопасности жизнедеятельности населения  муниципального района "Город Людиново и Людиновский район"</t>
  </si>
  <si>
    <t>10 1 00 00000</t>
  </si>
  <si>
    <t>10 1 01 00000</t>
  </si>
  <si>
    <t>10 1 01 01000</t>
  </si>
  <si>
    <t>10 1 02 00000</t>
  </si>
  <si>
    <t>10 1 02 01000</t>
  </si>
  <si>
    <t>10 1 03 00000</t>
  </si>
  <si>
    <t>10 1 03 01000</t>
  </si>
  <si>
    <t>10 1 05 00000</t>
  </si>
  <si>
    <t>10 1 05 01000</t>
  </si>
  <si>
    <t>Муниципальная программа "Развитие культуры Людиновского района"</t>
  </si>
  <si>
    <t>11 0 00 00000</t>
  </si>
  <si>
    <t>Основное мероприятие "Укрепление и развитие материально-технической базы учреждений культуры (клубные учреждения)"</t>
  </si>
  <si>
    <t>11 0 03 00000</t>
  </si>
  <si>
    <t>Содержание казенных учреждений в сфере культуры</t>
  </si>
  <si>
    <t>11 0 03 02110</t>
  </si>
  <si>
    <t>Содержание казенных учреждений в сфере культуры (прочее содержание)</t>
  </si>
  <si>
    <t>11 0 03 02120</t>
  </si>
  <si>
    <t>Основное мероприятие "Проведение мероприятий в сфере культуры, искусства, кинематографии"</t>
  </si>
  <si>
    <t>11 0 06 00000</t>
  </si>
  <si>
    <t>Проведение мероприятий в сфере культуры</t>
  </si>
  <si>
    <t>11 0 06 05000</t>
  </si>
  <si>
    <t>Основное мероприятие "Организация и проведение ремонтных работ в учреждениях культуры"</t>
  </si>
  <si>
    <t>11 0 08 00000</t>
  </si>
  <si>
    <t>Организация и проведение ремонтных работ в учреждениях культуры</t>
  </si>
  <si>
    <t>11 0 08 01000</t>
  </si>
  <si>
    <t>Основное мероприятие "Повышение уровня комплексной безопасности в учреждениях культуры и дополнительного образования"</t>
  </si>
  <si>
    <t>11 0 09 00000</t>
  </si>
  <si>
    <t>Повышение уровня комплексной безопасности в учреждениях культуры и дополнительного образования</t>
  </si>
  <si>
    <t>11 0 09 01000</t>
  </si>
  <si>
    <t>Муниципальная программа "Экономическое развитие Людиновского района"</t>
  </si>
  <si>
    <t>15 0 00 00000</t>
  </si>
  <si>
    <t>Подпрограмма "Повышение транспортной доступности, улучшение качества пассажирских перевозок"</t>
  </si>
  <si>
    <t>15 3 00 00000</t>
  </si>
  <si>
    <t>Основное мероприятие "Направление средств бюджета на оплату работ, связанных с осуществлением регулярных перевозок по регулируемым тарифам в границах МР"</t>
  </si>
  <si>
    <t>15 3 03 00000</t>
  </si>
  <si>
    <t>Оплата работ, связанных с осуществлением регулярных перевозок по регулируемым тарифам городских маршрутов</t>
  </si>
  <si>
    <t>15 3 03 05000</t>
  </si>
  <si>
    <t>Обеспечение исполнения законодательства РФ в области организации перевозок</t>
  </si>
  <si>
    <t>15 3 03 07000</t>
  </si>
  <si>
    <t>Муниципальная программа "Развитие дорожного хозяйства в Людиновском районе"</t>
  </si>
  <si>
    <t>24 0 00 00000</t>
  </si>
  <si>
    <t>Подпрограмма "Совершенствование и развитие сети автомобильных дорог в Людиновском районе"</t>
  </si>
  <si>
    <t>24 1 00 00000</t>
  </si>
  <si>
    <t>Основное мероприятие "Строительство, реконструкция и капитальный ремонт и ремонт автомобильных дорог общего пользования местного значения"</t>
  </si>
  <si>
    <t>24 1 01 00000</t>
  </si>
  <si>
    <t>Строительство, реконструкция и капитальный ремонт и ремонт автомобильных дорог общего пользования местного значения</t>
  </si>
  <si>
    <t>24 1 01 01000</t>
  </si>
  <si>
    <t>Основное мероприятие "Ремонт автомобильных дорог частного сектора"</t>
  </si>
  <si>
    <t>24 1 02 00000</t>
  </si>
  <si>
    <t>Ремонт автомобильных дорог частного сектора</t>
  </si>
  <si>
    <t>24 1 02 01000</t>
  </si>
  <si>
    <t>Основное мероприятие "Диагностика мостовых сооружений"</t>
  </si>
  <si>
    <t>24 1 07 00000</t>
  </si>
  <si>
    <t>Разработка ПСД, диагностика, текущий ремонт и содержание мостовых сооружений</t>
  </si>
  <si>
    <t>24 1 07 01000</t>
  </si>
  <si>
    <t>Подпрограмма "Повышение безопасности дорожного движения в Людиновском районе"</t>
  </si>
  <si>
    <t>24 2 00 00000</t>
  </si>
  <si>
    <t>Основное мероприятие "Обустройство участков улично-дорожной сети пешеходными ограждениями</t>
  </si>
  <si>
    <t>24 2 01 00000</t>
  </si>
  <si>
    <t>Обустройство участков улично-дорожной сети пешеходными ограждениями, в том числе в зоне пешеходных переходов</t>
  </si>
  <si>
    <t>24 2 01 01000</t>
  </si>
  <si>
    <t>Основное мероприятие "Создание и оснащение в городе Людиново центра автоматизированной фиксации административных правонарушений в области дорожного движения"</t>
  </si>
  <si>
    <t>24 2 05 00000</t>
  </si>
  <si>
    <t>Создание и оснащение в городе Людиново центра автоматизированной фиксации административных правонарушений в области дорожного движения</t>
  </si>
  <si>
    <t>24 2 05 01000</t>
  </si>
  <si>
    <t>Муниципальная программа "Повышение эффективности использования топливно-энергетических ресурсов в Людиновском районе"</t>
  </si>
  <si>
    <t>30 0 00 00000</t>
  </si>
  <si>
    <t>Основное мероприятие "Организационные мероприятия по энергосбережению и повышению энергоэффективности в Людиновском районе"</t>
  </si>
  <si>
    <t>30 0 01 00000</t>
  </si>
  <si>
    <t>30 0 01 01000</t>
  </si>
  <si>
    <t>Основное мероприятие "Энергосбережение в сфере ЖКХ"</t>
  </si>
  <si>
    <t>30 0 02 00000</t>
  </si>
  <si>
    <t>Проведение мероприятий по модернизации системы отопления городской бани по ул. 20 лет Октября</t>
  </si>
  <si>
    <t>30 0 02 04000</t>
  </si>
  <si>
    <t>Устройство, реконструкция сетей уличного освещения в г. Людиново, прокладка электрических сетей, в том числе на вновь образованных улицах; приобретение энергосберегающего осветительного оборудования</t>
  </si>
  <si>
    <t>30 0 02 07000</t>
  </si>
  <si>
    <t>Субсидии на возмещение затрат, связанных с приобретением топливно-энергетических ресурсов предприятиям жилищно-коммунального хозяйства на территории района</t>
  </si>
  <si>
    <t>30 0 02 08000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</si>
  <si>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</si>
  <si>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02 S9111</t>
  </si>
  <si>
    <t>Основное мероприятие "Сокращение энергетических потерь в бюджетной сфере"</t>
  </si>
  <si>
    <t>30 0 03 00000</t>
  </si>
  <si>
    <t>Оплата за потребленные энергоресурсы за уличное освещение</t>
  </si>
  <si>
    <t>30 0 03 01000</t>
  </si>
  <si>
    <t>Оплата по энергосервисному контракту по содержанию и ремонту уличного освещения</t>
  </si>
  <si>
    <t>30 0 03 02000</t>
  </si>
  <si>
    <t>Муниципальная программа "Формирование современной городской среды на территории городского поселения "Город Людиново"</t>
  </si>
  <si>
    <t>31 0 00 00000</t>
  </si>
  <si>
    <t>Основное мероприятие "Выполнение комплекса работ по благоустройству территорий городского поселения "Город Людиново"</t>
  </si>
  <si>
    <t>31 0 01 00000</t>
  </si>
  <si>
    <t>Выполнение комплекса работ по благоустройству территорий городского поселения "Город Людиново"</t>
  </si>
  <si>
    <t>31 0 01 01000</t>
  </si>
  <si>
    <t>Проверка сметной документации на проведение работ по благоустройству территорий многоквартирных домов и общественных территорий</t>
  </si>
  <si>
    <t>31 0 01 02000</t>
  </si>
  <si>
    <t>Региональный проект "Формирование комфортной городской среды"</t>
  </si>
  <si>
    <t>Реализация программ формирования современной городской среды</t>
  </si>
  <si>
    <t>38 0 00 00000</t>
  </si>
  <si>
    <t>Основное мероприятие "Работы по межеванию и постановке на государственный кадастровый учет земельных участков, с целью последующего предоставления гражданам, имеющим трех и более детей"</t>
  </si>
  <si>
    <t>Работы по межеванию и постановке на государственный кадастровый учет земельных участков, с целью последующего предоставления гражданам, имеющим трех и более детей</t>
  </si>
  <si>
    <t>Основное мероприятие "Работы по межеванию и постановке на государственный кадастровый учет земельных участков с целью предоставления без проведения торгов, включая расходы на топографическую съемку, раздел и объединение земельных участков"</t>
  </si>
  <si>
    <t>Работы по межеванию и постановке на государственный кадастровый учет земельных участков с целью предоставления без проведения торгов, включая расходы на топографическую съемку, раздел и объединение земельных участков</t>
  </si>
  <si>
    <t>Основное мероприятие "Реализация Прогнозного плана (программы) приватизации муниципального имущества - расходы на оценку объектов, в том числе оценку изымаемых помещений"</t>
  </si>
  <si>
    <t>Реализация Прогнозного плана (программы) приватизации муниципального имущества - расходы на оценку объектов, в том числе оценку изымаемых помещений</t>
  </si>
  <si>
    <t>Основное мероприятие "Изготовление технической документации на объекты муниципального и выявленного бесхозного имущества"</t>
  </si>
  <si>
    <t>Изготовление технической документации на объекты муниципального и выявленного бесхозного имущества</t>
  </si>
  <si>
    <t>Основное мероприятие "Межевание и постановка на учет колодцев"</t>
  </si>
  <si>
    <t>Межевание и постановка на учет колодцев</t>
  </si>
  <si>
    <t>51 0 00 00000</t>
  </si>
  <si>
    <t>51 0 01 00000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</si>
  <si>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</si>
  <si>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51 0 01 00300</t>
  </si>
  <si>
    <t>Расходы на выплаты персоналу государственных (муниципальных) органов</t>
  </si>
  <si>
    <t>120</t>
  </si>
  <si>
    <t>Основное мероприятие "Реализация государственных функций, связанных с общегосударственными вопросами (членские взносы в совет муниципальных образований)"</t>
  </si>
  <si>
    <t>51 0 09 00000</t>
  </si>
  <si>
    <t>Реализация государственных функций, связанных с общегосударственными вопросами (членские взносы в совет муниципальных образований)</t>
  </si>
  <si>
    <t>51 0 09 00900</t>
  </si>
  <si>
    <t>Основное мероприятие "Резервные фонды местных администраций"</t>
  </si>
  <si>
    <t>51 0 14 00000</t>
  </si>
  <si>
    <t>Резервные фонды местных администраций</t>
  </si>
  <si>
    <t>51 0 14 00500</t>
  </si>
  <si>
    <t>Резервные средства</t>
  </si>
  <si>
    <t>870</t>
  </si>
  <si>
    <t>Основное мероприятие "Организационное, информационное и финансовое обеспечение деятельности органов ТОС"</t>
  </si>
  <si>
    <t>51 0 15 00000</t>
  </si>
  <si>
    <t>Организационное, информационное и финансовое обеспечение деятельности органов ТОС</t>
  </si>
  <si>
    <t>51 0 15 01000</t>
  </si>
  <si>
    <t>Основное мероприятие "Выплаты Почетным гражданам города Людиново"</t>
  </si>
  <si>
    <t>51 0 19 00000</t>
  </si>
  <si>
    <t>Выплаты Почетным гражданам города Людиново</t>
  </si>
  <si>
    <t>51 0 19 01000</t>
  </si>
  <si>
    <t>Иные выплаты населению</t>
  </si>
  <si>
    <t>360</t>
  </si>
  <si>
    <t>Основное мероприятие "Реализация проектов развития общественной инфраструктуры муниципальных образований, основанных на местных инициативах"</t>
  </si>
  <si>
    <t>51 0 21 00000</t>
  </si>
  <si>
    <t>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</si>
  <si>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>51 0 21 01000</t>
  </si>
  <si>
    <t>Основное мероприятие "Внесение изменений в документы территориального планирования и градостроительного зонирования муниципального района "Город Людиново и Людиновский район"</t>
  </si>
  <si>
    <t>Внесение изменений в документы территориального планирования и градостроительного зонирования муниципального района "Город Людиново и Людиновский район"</t>
  </si>
  <si>
    <t>Основное мероприятие "Разработка документации по планировке территории поселений"</t>
  </si>
  <si>
    <t>Разработка документации по планировке территории поселений</t>
  </si>
  <si>
    <t>Муниципальная программа "Повышение правовой культуры населения, совершенствование и развитие избирательных технологий в Людиновском районе"</t>
  </si>
  <si>
    <t>79 0 00 00000</t>
  </si>
  <si>
    <t>Основное мероприятие "Повышение правовой культуры избирателей, в том числе молодых и будущих избирателей"</t>
  </si>
  <si>
    <t>79 0 03 00000</t>
  </si>
  <si>
    <t>Повышение правовой культуры избирателей, в том числе молодых и будущих избирателей</t>
  </si>
  <si>
    <t>79 0 03 01000</t>
  </si>
  <si>
    <t>Основное мероприятие "Оказание содействия избирательным комиссиям в подготовке референдумов, проведение выборов всех уровней, общероссийского голосования"</t>
  </si>
  <si>
    <t>79 0 05 00000</t>
  </si>
  <si>
    <t>Оказание содействия избирательным комиссиям в подготовке референдумов, проведение выборов всех уровней, общероссийского голосования.</t>
  </si>
  <si>
    <t>79 0 05 01000</t>
  </si>
  <si>
    <t>Основное мероприятие "Подведение итогов референдумов и выборов всех уровней. Проведение конкурса среди участников участковых избирательных комиссий"</t>
  </si>
  <si>
    <t>79 0 07 00000</t>
  </si>
  <si>
    <t>Подведение итогов референдумов и выборов всех уровней. Проведение конкурса среди участников участковых избирательных комиссий.</t>
  </si>
  <si>
    <t>79 0 07 01000</t>
  </si>
  <si>
    <t>Основное мероприятие "Проведение выборов, референдумов, общероссийского голосования"</t>
  </si>
  <si>
    <t>79 0 08 00000</t>
  </si>
  <si>
    <t>Проведение выборов, референдумов, общероссийского голосования</t>
  </si>
  <si>
    <t>79 0 08 01000</t>
  </si>
  <si>
    <t>Всего</t>
  </si>
  <si>
    <t>(в рублях)</t>
  </si>
  <si>
    <t>Предоставление молодым семьям социальных выплат на приобретение жилья или строительство индивидуального жилого дома</t>
  </si>
  <si>
    <t>05 2 01 01000</t>
  </si>
  <si>
    <t>Расходы на переселение граждан из аварийного жилищного фонда за счет средств областного бюджета</t>
  </si>
  <si>
    <t>05 3 F3 67484</t>
  </si>
  <si>
    <t>830</t>
  </si>
  <si>
    <t>Исполнение судебных актов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</si>
  <si>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</si>
  <si>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</si>
  <si>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Реализация проектов развития общественной инфраструктуры муниципальных образований</t>
  </si>
  <si>
    <t>51 0 21 00240</t>
  </si>
  <si>
    <t>Поощрения муниципальных образований Калужской области, участвующих в конкурсе "Лучшая муниципальная практика развития территорий ТОС"</t>
  </si>
  <si>
    <t>Закупка товаров, работ и услуг для государственных (муниципальных) нужд</t>
  </si>
  <si>
    <t>09 1 05 00270</t>
  </si>
  <si>
    <t>Основное мероприятие "Восстановление и развитие эксплуатационно-технического состояния объектов водопроводно-канализационного хозяйства Людиновского района"</t>
  </si>
  <si>
    <t>Разработка ПСД, строительство, капитальный ремонт, содержание водопроводных сетей</t>
  </si>
  <si>
    <t>02 1 02 00000</t>
  </si>
  <si>
    <t>02 1 02 01000</t>
  </si>
  <si>
    <t>02 1 02 11000</t>
  </si>
  <si>
    <t>Подпрограмма "Чистая вода в Людиновском районе"</t>
  </si>
  <si>
    <t>02 1 00 00000</t>
  </si>
  <si>
    <t>Основное мероприятие "Проведение капитального ремонта общего имущества в многоквартирных домах в рамках региональной программы капитального ремонта общего имущества в многоквартирных домах ,расположенных на территории Калужской области"</t>
  </si>
  <si>
    <t>Основное мероприятие "Выполнение работ по частному сектору г. Людиново"</t>
  </si>
  <si>
    <t>Выполнение работ по частному сектору г. Людиново</t>
  </si>
  <si>
    <t>Корректировка, актуализация схемы теплоснабжения г. Людиново, разработка и утверждение схем водоснабжения и водоотведения в городском поселении</t>
  </si>
  <si>
    <t>Проведение обследования жилых домов,  МКД для признания их аварийными, подлежащими капитальному ремонту, подготовка ПСД на проведение ремонта МКД</t>
  </si>
  <si>
    <t>Предупреждение и ликвидация последствий ЧС</t>
  </si>
  <si>
    <t>Организация информирования населения о ЧС ( в т.ч. мониторинг)</t>
  </si>
  <si>
    <t>Организация работы пунктов временного размещения населения</t>
  </si>
  <si>
    <t>Создание и своевременное восполнение резерва материальных ресурсов для ликвидации ЧС</t>
  </si>
  <si>
    <t>Основное мероприятие "Организация и осуществление мероприятий по ГО, защите населения и территории муниципального района от чрезвычайных ситуаций"</t>
  </si>
  <si>
    <t>Поддержание в готовности защитных сооружений ГО</t>
  </si>
  <si>
    <t>Создание и поддержание в состоянии постоянной готовности средств ГО</t>
  </si>
  <si>
    <t>Организация подготовки населения муниципального района в области ГОЧС</t>
  </si>
  <si>
    <t>Приобретение необходимого снаряжения, оборудования и инструмента для организации функционирования нештатного АСФ</t>
  </si>
  <si>
    <t>Подготовка аварийных формирований, их обеспечение спецодеждой и техническими средствами, покупка оборудования для мобильного пункта обогрева</t>
  </si>
  <si>
    <t>Основное мероприятие "Осуществление мероприятий по обеспечению безопасности людей на водных объектах, охране их жизни и здоровья"</t>
  </si>
  <si>
    <t>Содержание спасательной службы на водных объектах муниципального района</t>
  </si>
  <si>
    <t>Подготовка и проведение купального сезона (оборудование мест отдыха (пляжей), патрулирование и т.д.)</t>
  </si>
  <si>
    <t>Основное мероприятие "Обеспечение первичных мер пожарной безопасности в границах муниципального района, за границами городских и сельских населенных пунктов"</t>
  </si>
  <si>
    <t>Заключение договоров на профилактику и тушение пожаров в городских лесах</t>
  </si>
  <si>
    <t>Обеспечение деятельности подразделений ДПК</t>
  </si>
  <si>
    <t>Основное мероприятие" Антитеррористические мероприятия"</t>
  </si>
  <si>
    <t>Основное мероприятие" Защита государственной тайны"</t>
  </si>
  <si>
    <t>Закупка и обновления антивирусных программ для защищенного ПК</t>
  </si>
  <si>
    <t>Основное мероприятие" Мобилизационная работа"</t>
  </si>
  <si>
    <t>Закупка наглядных пособий, агитационных материалов</t>
  </si>
  <si>
    <t>10 1 01 02000</t>
  </si>
  <si>
    <t>10 1 01 03000</t>
  </si>
  <si>
    <t>10 1 01 04000</t>
  </si>
  <si>
    <t>10 1 02 02000</t>
  </si>
  <si>
    <t>10 1 02 03000</t>
  </si>
  <si>
    <t>10 1 02 04000</t>
  </si>
  <si>
    <t>10 1 03 02000</t>
  </si>
  <si>
    <t>10 1 04 00000</t>
  </si>
  <si>
    <t>10 1 04 01000</t>
  </si>
  <si>
    <t>10 1 04 02000</t>
  </si>
  <si>
    <t>10 1 04 03000</t>
  </si>
  <si>
    <t>10 1 05 02000</t>
  </si>
  <si>
    <t>10 1 05 03000</t>
  </si>
  <si>
    <t>10 1 06 00000</t>
  </si>
  <si>
    <t>10 1 06 01000</t>
  </si>
  <si>
    <t>10 1 07 00000</t>
  </si>
  <si>
    <t>10 1 07 01000</t>
  </si>
  <si>
    <t>10 1 08 00000</t>
  </si>
  <si>
    <t>10 0 08 01000</t>
  </si>
  <si>
    <t>Основное мероприятие" Формирование базы данных о муниципальном имуществе и земельных участках"</t>
  </si>
  <si>
    <t>38 0 01 00000</t>
  </si>
  <si>
    <t>38 0 01 01000</t>
  </si>
  <si>
    <t xml:space="preserve"> Формирование базы данных о муниципальном имуществе и земельных участках</t>
  </si>
  <si>
    <t>Основное мероприятие "Устранение реестровых ошибок для внесения сведений в ЕГРН границ (частей границ) населенных пунктов  муниципального района "Город Людиново и Людиновский район"</t>
  </si>
  <si>
    <t>Устранение реестровых ошибок для внесения сведений в ЕГРН границ (частей границ) населенных пунктов  муниципального района "Город Людиново и Людиновский район"</t>
  </si>
  <si>
    <t>58 0 01 01000</t>
  </si>
  <si>
    <t>58 0 07 01000</t>
  </si>
  <si>
    <t>Обустройство системы водоотведения с территории МКД</t>
  </si>
  <si>
    <t>Очистка и ремонт родников питьевой воды в г.Людиново (пробы воды)</t>
  </si>
  <si>
    <t>02 1 02 04000</t>
  </si>
  <si>
    <t>02 1 02 05000</t>
  </si>
  <si>
    <t>02 2 01 03000</t>
  </si>
  <si>
    <t>Основное мероприятие "Создание систем маршрутного ориентирования (установка новых и ремонт существующих дорожных знаков) и нанесение дорожной разметки"</t>
  </si>
  <si>
    <t>Создание систем маршрутного ориентирования (установка новых и ремонт существующих дорожных знаков) и нанесение дорожной разметки</t>
  </si>
  <si>
    <t>24 2 04 0000</t>
  </si>
  <si>
    <t>24 2 04 01000</t>
  </si>
  <si>
    <t>24 2 07 00000</t>
  </si>
  <si>
    <t>Разработка "Комплексной схемы организации дорожного движения " и "Проект организации дорожного движения" на территории ГП "Город Людиново"</t>
  </si>
  <si>
    <t>24 2 07 01000</t>
  </si>
  <si>
    <t>30 0 03 04000</t>
  </si>
  <si>
    <t>Основное мероприятие "Участие в предупреждении и ликвидации последствий чрезвычайных ситуаций на территории муниципального района"</t>
  </si>
  <si>
    <t>Основное мероприятие "Разработка "Комплексной схемы организации дорожного движения" и "Проект организации дорожного движения" на территории ГП "Город Людиново"</t>
  </si>
  <si>
    <t>Основное мероприятие "Функционирование законодательных (представительных) органов государственной власти и представительных органов муниципальных образований"</t>
  </si>
  <si>
    <t>Субсидии юридическим лицам- производителям товаров работ, услуг</t>
  </si>
  <si>
    <t>Создание и содержание в целях ГО запасов продовольствия, медицинских средств индивидуальной защиты и иных средств ( в т.ч. ремонт складов, утилизация СИЗ)</t>
  </si>
  <si>
    <t>Основное мероприятие "Создание, содержание и организация деятельности АСФ"</t>
  </si>
  <si>
    <t>Изготовление и установка информационных знаков, баннеров, стендов,оргаждений</t>
  </si>
  <si>
    <t>Создание условий для забора воды из источников наружного водоснабжения, закупка оборудования для пожаротушения</t>
  </si>
  <si>
    <t>Решение задач по предотвращению угроз террористического характера, профилактики терроризма</t>
  </si>
  <si>
    <t>Оплата  за содержание и потребленные энергоресурсы (коммунальные платежи)</t>
  </si>
  <si>
    <t>Основное мероприятие "Разработка землеустроительной документации по описанию границ (части границ) населённых пунктов и территориальных зон муниципального района "Город Людиново и Людиновский район"</t>
  </si>
  <si>
    <t>Разработка землеустроительной документации по описанию границ (части границ) населённых пунктов и территориальных зон муниципального района "Город Людиново и Людиновский район"</t>
  </si>
  <si>
    <t>Муниципальная программа "Совершенствование деятельности органов местного самоуправления муниципального района "Город Людиново и Людиновский район"</t>
  </si>
  <si>
    <t>Муниципальная программа "Управление имущественным комплексом муниципального района "Город Людиново и Людиновский район"</t>
  </si>
  <si>
    <t>38 1 00 00000</t>
  </si>
  <si>
    <t>Подпрограмма "Управление земельными и муниципальными ресурсами Людиновского района"</t>
  </si>
  <si>
    <t>38 1 02 00000</t>
  </si>
  <si>
    <t>38 1 02 01000</t>
  </si>
  <si>
    <t>38 1 06 00000</t>
  </si>
  <si>
    <t>38 1 06 01000</t>
  </si>
  <si>
    <t>38 1 08 00000</t>
  </si>
  <si>
    <t>38 1 08 01000</t>
  </si>
  <si>
    <t>38 1 09 00000</t>
  </si>
  <si>
    <t>38 1 09 01000</t>
  </si>
  <si>
    <t>38 1 14 00000</t>
  </si>
  <si>
    <t>38 2 00 00000</t>
  </si>
  <si>
    <t>Подпрограмма "Совершенствование системы градостроительного регулирования на территории муниципального района "Город Людиново и Людиновский район"</t>
  </si>
  <si>
    <t>38 2 01 00000</t>
  </si>
  <si>
    <t>38 2 01 S7030</t>
  </si>
  <si>
    <t>38 2 04 00000</t>
  </si>
  <si>
    <t>38 2 04 01000</t>
  </si>
  <si>
    <t>38 2 06 00000</t>
  </si>
  <si>
    <t>38 2 06 01000</t>
  </si>
  <si>
    <t>38 2 07 00000</t>
  </si>
  <si>
    <t>38 2 07 S7010</t>
  </si>
  <si>
    <t>02 1 03 00000</t>
  </si>
  <si>
    <t>Компенсация части тарифа за водоснабжение и водоотведение в связи с реализацией инвестиционной программы</t>
  </si>
  <si>
    <t>02 1 03 01000</t>
  </si>
  <si>
    <t>Распределение бюджетных ассигнований бюджета ГП "Город Людиново"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на 2025 год</t>
  </si>
  <si>
    <t>Бюджетные ассигнования на 2025 год</t>
  </si>
  <si>
    <t>Капитальный ремонт самотечного коллектора ул.Герцена-ул.Маяковского в г.Людиново Калужской области</t>
  </si>
  <si>
    <t>Разработка документации для участия в конкурсе "Малые города" и формирования комфортной городской среды</t>
  </si>
  <si>
    <t>Основное мероприятие "Разработка документации для участия в конкурсе "Малые города" и формирования комфортной городской среды</t>
  </si>
  <si>
    <t>Подпрограмма "Развитие МАУ "Агентство "Мой город"</t>
  </si>
  <si>
    <t>Основное мероприятие "Субсидия МАУ "Агентство "Мой город" на выполнение муниципального задания"</t>
  </si>
  <si>
    <t>Субсидия МАУ "Агентство "Мой город" на выполнение муниципального задания</t>
  </si>
  <si>
    <t>Основное мероприятие "Проектно-изыскательские работы"</t>
  </si>
  <si>
    <t>Проектно-изыскательские работы</t>
  </si>
  <si>
    <t>38 2 02 00000</t>
  </si>
  <si>
    <t>38 2 02 01000</t>
  </si>
  <si>
    <t>31 0 И4 55550</t>
  </si>
  <si>
    <t>31 0 И4 54240</t>
  </si>
  <si>
    <t>31 0 И4 00000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</si>
  <si>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</si>
  <si>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Муниципальная программа "Комплексное развитие сельских территорий в Людиновском районе"</t>
  </si>
  <si>
    <t>48 0 00 00000</t>
  </si>
  <si>
    <t>000</t>
  </si>
  <si>
    <t>48 2 00 00000</t>
  </si>
  <si>
    <t>Основное мероприятие "Создание современного облика сельских территорий"</t>
  </si>
  <si>
    <t>48 2 01 00000</t>
  </si>
  <si>
    <t>Обеспечение комплексного развития сельских территорий</t>
  </si>
  <si>
    <t>48 2 01 R5760</t>
  </si>
  <si>
    <t>Подпрограмма "Создание условий для обеспечения доступным и комфортным жильем граждан, проживающих на территории опорного пункта и прилегающих (сельских)  территориях"</t>
  </si>
  <si>
    <t>48 1 00 00000</t>
  </si>
  <si>
    <t>Основное мероприятие "Строительство жилья, предоставляемого по договору найма жилого помещения"</t>
  </si>
  <si>
    <t>48 1 02 R5762</t>
  </si>
  <si>
    <t>48 1 02 00000</t>
  </si>
  <si>
    <t>Реализация мероприятий по строительству (приобретению) жилья, предоставляемого по договору найма жилого помещения)</t>
  </si>
  <si>
    <t>Подпрограмма "Создание и развитие инфраструктуры на территории опорного пункта и прилегающих (сельских) территориях"</t>
  </si>
  <si>
    <t>24 1 01 SД070</t>
  </si>
  <si>
    <t>Реализация мероприятий по дорожному хозяйству в рамках муниципальных дорожных фондов</t>
  </si>
  <si>
    <t>620</t>
  </si>
  <si>
    <t>Субсидии автономным учреждениям</t>
  </si>
  <si>
    <t>+,-</t>
  </si>
  <si>
    <t>Уточненные бюджетные ассигнования на 2025 год</t>
  </si>
  <si>
    <t>09 2 01 01000</t>
  </si>
  <si>
    <t>Субсидия МАУ "Людиновская служба заказчика" на выполнение муниципального задания"</t>
  </si>
  <si>
    <t>Строительство, реконструкция и капитальный ремонт и ремонт автомобильных дорог общего пользования местного значения (осуществляемых за счет бюджетных ассигнований дорожных фондов)</t>
  </si>
  <si>
    <t xml:space="preserve">24 1 01 9Д100 </t>
  </si>
  <si>
    <t>Установка светофорных объектов, Т7 и искусственных неровностей, в т.ч. светофоров со звуковым сигналом для слабовидящих</t>
  </si>
  <si>
    <t>Основное мероприятие "Установка светофорных объектов и искусственных неровностей"</t>
  </si>
  <si>
    <t>24 2 02 00000</t>
  </si>
  <si>
    <t>24 2 02 SД070</t>
  </si>
  <si>
    <t>Создание и оснащение в городе Людиново центра автоматизированной фиксации административных правонарушений (осуществляемых за счет бюджетных ассигнований дорожных фондов)</t>
  </si>
  <si>
    <t>24 2 05 0Д100</t>
  </si>
  <si>
    <t>Благоустройство территории "Фонтанная площадь и бульвар" и нижней части бульвара "Львы на Ломпади"</t>
  </si>
  <si>
    <t>31 0 01 00150</t>
  </si>
  <si>
    <t>Строительство жилья, предоставляемого по договору найма жилого помещения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</si>
  <si>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</t>
  </si>
  <si>
    <t>48 1 02 01000</t>
  </si>
  <si>
    <t>460</t>
  </si>
  <si>
    <t>Обеспечение комплексного развития сельских территорий (Капитальный ремонт самотечного коллектора ул.Герцена - ул.Маяковского г.Людиново Калужской области)</t>
  </si>
  <si>
    <t>48 2 01 01100</t>
  </si>
  <si>
    <t>Разработка проектной документации на уличные газопроводы и котельные, оплата услуг по сбору исходных данных и подключению (технологическому присоединению) объектов капитального строительства к сетям газораспределения</t>
  </si>
  <si>
    <t>02 2 01 01000</t>
  </si>
  <si>
    <t>38 2 05 00000</t>
  </si>
  <si>
    <t>38 2 05 01000</t>
  </si>
  <si>
    <t>Приложение № 10                                                                                                                                                                  к решению Городской Думы "О внесении изменений в решение Городской Думы городского поселения "Город Людиново" от 26 декабря 2024 года № 228-р "О бюджете городского поселения "Город Людиново" на 2025 год и на плановый период 2026 и 2027 годов"                                                                                                                                                         от 10.06.2025 № 251-р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</si>
</sst>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7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4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1" fillId="0" borderId="1">
      <alignment horizontal="right" vertical="top" wrapText="1"/>
    </xf>
    <xf numFmtId="0" fontId="3" fillId="0" borderId="1">
      <alignment horizontal="center"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3" borderId="1"/>
    <xf numFmtId="4" fontId="16" fillId="6" borderId="2">
      <alignment horizontal="right" vertical="top" shrinkToFit="1"/>
    </xf>
  </cellStyleXfs>
  <cellXfs count="65">
    <xf numFmtId="0" fontId="0" fillId="0" borderId="0" xfId="0"/>
    <xf numFmtId="0" fontId="0" fillId="0" borderId="0" xfId="0" applyProtection="1">
      <protection locked="0"/>
    </xf>
    <xf numFmtId="0" fontId="8" fillId="0" borderId="1" xfId="1" applyNumberFormat="1" applyFont="1" applyAlignment="1" applyProtection="1">
      <alignment vertical="top" wrapText="1"/>
    </xf>
    <xf numFmtId="0" fontId="8" fillId="0" borderId="1" xfId="1" applyNumberFormat="1" applyFont="1" applyProtection="1">
      <alignment horizontal="left" vertical="top" wrapText="1"/>
    </xf>
    <xf numFmtId="0" fontId="8" fillId="0" borderId="3" xfId="15" applyNumberFormat="1" applyFont="1" applyProtection="1"/>
    <xf numFmtId="0" fontId="7" fillId="0" borderId="0" xfId="0" applyFont="1" applyProtection="1">
      <protection locked="0"/>
    </xf>
    <xf numFmtId="0" fontId="10" fillId="4" borderId="4" xfId="0" applyFont="1" applyFill="1" applyBorder="1" applyAlignment="1">
      <alignment vertical="top" wrapText="1"/>
    </xf>
    <xf numFmtId="49" fontId="8" fillId="0" borderId="2" xfId="11" applyNumberFormat="1" applyFont="1" applyAlignment="1" applyProtection="1">
      <alignment horizontal="left" vertical="top" wrapText="1"/>
    </xf>
    <xf numFmtId="0" fontId="0" fillId="0" borderId="0" xfId="0" applyAlignment="1" applyProtection="1">
      <alignment vertical="top"/>
      <protection locked="0"/>
    </xf>
    <xf numFmtId="49" fontId="9" fillId="0" borderId="2" xfId="8" applyNumberFormat="1" applyFont="1" applyAlignment="1" applyProtection="1">
      <alignment horizontal="left" vertical="top" wrapText="1"/>
    </xf>
    <xf numFmtId="49" fontId="9" fillId="0" borderId="2" xfId="9" applyNumberFormat="1" applyFont="1" applyAlignment="1" applyProtection="1">
      <alignment horizontal="center" vertical="top" wrapText="1"/>
    </xf>
    <xf numFmtId="49" fontId="8" fillId="0" borderId="2" xfId="9" applyNumberFormat="1" applyFont="1" applyAlignment="1" applyProtection="1">
      <alignment horizontal="center" vertical="top" wrapText="1"/>
    </xf>
    <xf numFmtId="49" fontId="8" fillId="0" borderId="2" xfId="12" applyNumberFormat="1" applyFont="1" applyAlignment="1" applyProtection="1">
      <alignment horizontal="center" vertical="top" wrapText="1"/>
    </xf>
    <xf numFmtId="164" fontId="8" fillId="0" borderId="2" xfId="11" applyNumberFormat="1" applyFont="1" applyAlignment="1" applyProtection="1">
      <alignment horizontal="left" vertical="top" wrapText="1"/>
    </xf>
    <xf numFmtId="0" fontId="9" fillId="0" borderId="2" xfId="14" applyNumberFormat="1" applyFont="1" applyAlignment="1" applyProtection="1">
      <alignment horizontal="left" vertical="top"/>
    </xf>
    <xf numFmtId="0" fontId="9" fillId="0" borderId="2" xfId="7" applyNumberFormat="1" applyFont="1" applyAlignment="1" applyProtection="1">
      <alignment horizontal="center" vertical="top" shrinkToFit="1"/>
    </xf>
    <xf numFmtId="0" fontId="11" fillId="0" borderId="0" xfId="0" applyFont="1" applyAlignment="1" applyProtection="1">
      <alignment vertical="top"/>
      <protection locked="0"/>
    </xf>
    <xf numFmtId="49" fontId="12" fillId="0" borderId="2" xfId="11" applyNumberFormat="1" applyFont="1" applyProtection="1">
      <alignment horizontal="left" vertical="top" wrapText="1"/>
    </xf>
    <xf numFmtId="49" fontId="12" fillId="0" borderId="2" xfId="12" applyNumberFormat="1" applyFont="1" applyProtection="1">
      <alignment horizontal="center" vertical="top" wrapText="1"/>
    </xf>
    <xf numFmtId="49" fontId="12" fillId="0" borderId="2" xfId="11" applyNumberFormat="1" applyFont="1" applyAlignment="1" applyProtection="1">
      <alignment horizontal="left" vertical="top" wrapText="1"/>
    </xf>
    <xf numFmtId="49" fontId="12" fillId="0" borderId="2" xfId="12" applyNumberFormat="1" applyFont="1" applyAlignment="1" applyProtection="1">
      <alignment horizontal="center" vertical="top" wrapText="1"/>
    </xf>
    <xf numFmtId="0" fontId="8" fillId="0" borderId="2" xfId="2" applyNumberFormat="1" applyFont="1" applyBorder="1" applyAlignment="1" applyProtection="1">
      <alignment vertical="top" wrapText="1"/>
    </xf>
    <xf numFmtId="1" fontId="8" fillId="0" borderId="2" xfId="8" applyNumberFormat="1" applyFont="1" applyAlignment="1" applyProtection="1">
      <alignment horizontal="center" vertical="top" shrinkToFit="1"/>
    </xf>
    <xf numFmtId="49" fontId="13" fillId="0" borderId="2" xfId="11" applyNumberFormat="1" applyFont="1" applyAlignment="1" applyProtection="1">
      <alignment horizontal="left" vertical="top" wrapText="1"/>
    </xf>
    <xf numFmtId="49" fontId="13" fillId="0" borderId="2" xfId="12" applyNumberFormat="1" applyFont="1" applyAlignment="1" applyProtection="1">
      <alignment horizontal="center" vertical="top" wrapText="1"/>
    </xf>
    <xf numFmtId="49" fontId="13" fillId="0" borderId="2" xfId="11" applyNumberFormat="1" applyFont="1" applyProtection="1">
      <alignment horizontal="left" vertical="top" wrapText="1"/>
    </xf>
    <xf numFmtId="49" fontId="13" fillId="0" borderId="2" xfId="12" applyNumberFormat="1" applyFont="1" applyProtection="1">
      <alignment horizontal="center" vertical="top" wrapText="1"/>
    </xf>
    <xf numFmtId="49" fontId="8" fillId="0" borderId="2" xfId="8" applyNumberFormat="1" applyFont="1" applyAlignment="1" applyProtection="1">
      <alignment horizontal="left" vertical="top" wrapText="1"/>
    </xf>
    <xf numFmtId="0" fontId="14" fillId="0" borderId="4" xfId="0" applyFont="1" applyFill="1" applyBorder="1" applyAlignment="1">
      <alignment vertical="center" wrapText="1"/>
    </xf>
    <xf numFmtId="49" fontId="10" fillId="0" borderId="2" xfId="11" applyNumberFormat="1" applyFont="1" applyAlignment="1" applyProtection="1">
      <alignment horizontal="left" vertical="top" wrapText="1"/>
    </xf>
    <xf numFmtId="49" fontId="10" fillId="0" borderId="2" xfId="12" applyNumberFormat="1" applyFont="1" applyAlignment="1" applyProtection="1">
      <alignment horizontal="center" vertical="top" wrapText="1"/>
    </xf>
    <xf numFmtId="4" fontId="10" fillId="2" borderId="2" xfId="13" applyNumberFormat="1" applyFont="1" applyAlignment="1" applyProtection="1">
      <alignment horizontal="right" vertical="top" shrinkToFit="1"/>
    </xf>
    <xf numFmtId="0" fontId="10" fillId="0" borderId="1" xfId="3" applyNumberFormat="1" applyFont="1" applyProtection="1">
      <alignment horizontal="right" vertical="top" wrapText="1"/>
    </xf>
    <xf numFmtId="0" fontId="15" fillId="0" borderId="2" xfId="7" applyNumberFormat="1" applyFont="1" applyAlignment="1" applyProtection="1">
      <alignment horizontal="center" vertical="top" shrinkToFit="1"/>
    </xf>
    <xf numFmtId="4" fontId="15" fillId="2" borderId="2" xfId="10" applyNumberFormat="1" applyFont="1" applyAlignment="1" applyProtection="1">
      <alignment horizontal="right" vertical="top" shrinkToFit="1"/>
    </xf>
    <xf numFmtId="4" fontId="10" fillId="2" borderId="2" xfId="10" applyNumberFormat="1" applyFont="1" applyAlignment="1" applyProtection="1">
      <alignment horizontal="right" vertical="top" shrinkToFit="1"/>
    </xf>
    <xf numFmtId="0" fontId="10" fillId="0" borderId="3" xfId="15" applyNumberFormat="1" applyFont="1" applyProtection="1"/>
    <xf numFmtId="4" fontId="8" fillId="0" borderId="2" xfId="2" applyNumberFormat="1" applyFont="1" applyBorder="1" applyAlignment="1" applyProtection="1">
      <alignment horizontal="right" vertical="top" shrinkToFit="1"/>
    </xf>
    <xf numFmtId="0" fontId="15" fillId="5" borderId="2" xfId="2" applyNumberFormat="1" applyFont="1" applyFill="1" applyBorder="1" applyAlignment="1" applyProtection="1">
      <alignment vertical="top" wrapText="1"/>
    </xf>
    <xf numFmtId="49" fontId="15" fillId="5" borderId="2" xfId="8" applyNumberFormat="1" applyFont="1" applyFill="1" applyAlignment="1" applyProtection="1">
      <alignment horizontal="center" vertical="top" shrinkToFit="1"/>
    </xf>
    <xf numFmtId="1" fontId="15" fillId="5" borderId="2" xfId="8" applyNumberFormat="1" applyFont="1" applyFill="1" applyAlignment="1" applyProtection="1">
      <alignment horizontal="center" vertical="top" shrinkToFit="1"/>
    </xf>
    <xf numFmtId="49" fontId="10" fillId="5" borderId="2" xfId="8" applyNumberFormat="1" applyFont="1" applyFill="1" applyAlignment="1" applyProtection="1">
      <alignment horizontal="center" vertical="top" shrinkToFit="1"/>
    </xf>
    <xf numFmtId="1" fontId="10" fillId="5" borderId="2" xfId="8" applyNumberFormat="1" applyFont="1" applyFill="1" applyAlignment="1" applyProtection="1">
      <alignment horizontal="center" vertical="top" shrinkToFit="1"/>
    </xf>
    <xf numFmtId="49" fontId="10" fillId="0" borderId="2" xfId="12" applyNumberFormat="1" applyFont="1" applyBorder="1" applyAlignment="1" applyProtection="1">
      <alignment horizontal="center" vertical="top" wrapText="1"/>
    </xf>
    <xf numFmtId="0" fontId="10" fillId="5" borderId="2" xfId="2" applyNumberFormat="1" applyFont="1" applyFill="1" applyBorder="1" applyAlignment="1" applyProtection="1">
      <alignment vertical="top" wrapText="1"/>
    </xf>
    <xf numFmtId="3" fontId="0" fillId="0" borderId="0" xfId="0" applyNumberFormat="1" applyAlignment="1" applyProtection="1">
      <alignment vertical="top"/>
      <protection locked="0"/>
    </xf>
    <xf numFmtId="49" fontId="10" fillId="0" borderId="4" xfId="11" applyNumberFormat="1" applyFont="1" applyBorder="1" applyAlignment="1" applyProtection="1">
      <alignment horizontal="left" vertical="top" wrapText="1"/>
    </xf>
    <xf numFmtId="4" fontId="15" fillId="5" borderId="2" xfId="8" applyNumberFormat="1" applyFont="1" applyFill="1" applyAlignment="1" applyProtection="1">
      <alignment horizontal="right" vertical="top" shrinkToFit="1"/>
    </xf>
    <xf numFmtId="4" fontId="10" fillId="5" borderId="2" xfId="8" applyNumberFormat="1" applyFont="1" applyFill="1" applyAlignment="1" applyProtection="1">
      <alignment horizontal="right" vertical="top" shrinkToFit="1"/>
    </xf>
    <xf numFmtId="4" fontId="9" fillId="0" borderId="2" xfId="9" applyNumberFormat="1" applyFont="1" applyAlignment="1" applyProtection="1">
      <alignment horizontal="center" vertical="top" wrapText="1"/>
    </xf>
    <xf numFmtId="0" fontId="10" fillId="0" borderId="0" xfId="0" applyFont="1" applyAlignment="1">
      <alignment wrapText="1"/>
    </xf>
    <xf numFmtId="0" fontId="8" fillId="0" borderId="1" xfId="1" applyFont="1" applyAlignment="1">
      <alignment vertical="top" wrapText="1"/>
    </xf>
    <xf numFmtId="0" fontId="8" fillId="0" borderId="1" xfId="1" applyFont="1" applyAlignment="1">
      <alignment horizontal="left" vertical="top" wrapText="1"/>
    </xf>
    <xf numFmtId="0" fontId="8" fillId="0" borderId="1" xfId="16" applyNumberFormat="1" applyFont="1" applyProtection="1">
      <alignment horizontal="left" wrapText="1"/>
    </xf>
    <xf numFmtId="0" fontId="8" fillId="0" borderId="1" xfId="16" applyFont="1">
      <alignment horizontal="left" wrapText="1"/>
    </xf>
    <xf numFmtId="0" fontId="9" fillId="0" borderId="1" xfId="4" applyNumberFormat="1" applyFont="1" applyAlignment="1" applyProtection="1">
      <alignment horizontal="center" vertical="center" wrapText="1"/>
    </xf>
    <xf numFmtId="0" fontId="9" fillId="0" borderId="1" xfId="4" applyFont="1" applyAlignment="1">
      <alignment horizontal="center" vertical="center" wrapText="1"/>
    </xf>
    <xf numFmtId="0" fontId="8" fillId="0" borderId="1" xfId="5" applyNumberFormat="1" applyFont="1" applyProtection="1">
      <alignment horizontal="right"/>
    </xf>
    <xf numFmtId="0" fontId="8" fillId="0" borderId="1" xfId="5" applyFont="1">
      <alignment horizontal="right"/>
    </xf>
    <xf numFmtId="0" fontId="9" fillId="0" borderId="2" xfId="6" applyNumberFormat="1" applyFont="1" applyAlignment="1" applyProtection="1">
      <alignment horizontal="center" vertical="top" wrapText="1"/>
    </xf>
    <xf numFmtId="0" fontId="9" fillId="0" borderId="2" xfId="6" applyFont="1" applyAlignment="1">
      <alignment horizontal="center" vertical="top" wrapText="1"/>
    </xf>
    <xf numFmtId="0" fontId="15" fillId="0" borderId="2" xfId="6" applyNumberFormat="1" applyFont="1" applyAlignment="1" applyProtection="1">
      <alignment horizontal="center" vertical="top" wrapText="1"/>
    </xf>
    <xf numFmtId="0" fontId="15" fillId="0" borderId="2" xfId="6" applyFont="1" applyAlignment="1">
      <alignment horizontal="center" vertical="top" wrapText="1"/>
    </xf>
    <xf numFmtId="49" fontId="9" fillId="0" borderId="5" xfId="6" applyNumberFormat="1" applyFont="1" applyBorder="1" applyAlignment="1" applyProtection="1">
      <alignment horizontal="center" vertical="top" wrapText="1"/>
    </xf>
    <xf numFmtId="49" fontId="9" fillId="0" borderId="6" xfId="6" applyNumberFormat="1" applyFont="1" applyBorder="1" applyAlignment="1" applyProtection="1">
      <alignment horizontal="center" vertical="top" wrapText="1"/>
    </xf>
  </cellXfs>
  <cellStyles count="24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6"/>
    <cellStyle name="xl24" xfId="7"/>
    <cellStyle name="xl25" xfId="8"/>
    <cellStyle name="xl26" xfId="11"/>
    <cellStyle name="xl27" xfId="14"/>
    <cellStyle name="xl28" xfId="15"/>
    <cellStyle name="xl29" xfId="9"/>
    <cellStyle name="xl30" xfId="12"/>
    <cellStyle name="xl31" xfId="3"/>
    <cellStyle name="xl32" xfId="4"/>
    <cellStyle name="xl33" xfId="5"/>
    <cellStyle name="xl34" xfId="10"/>
    <cellStyle name="xl35" xfId="13"/>
    <cellStyle name="xl36" xfId="16"/>
    <cellStyle name="xl37" xfId="2"/>
    <cellStyle name="xl38" xfId="2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7"/>
  <sheetViews>
    <sheetView tabSelected="1" zoomScaleSheetLayoutView="100" workbookViewId="0">
      <pane ySplit="7" topLeftCell="A418" activePane="bottomLeft" state="frozen"/>
      <selection pane="bottomLeft" activeCell="A420" sqref="A420:XFD420"/>
    </sheetView>
  </sheetViews>
  <sheetFormatPr defaultRowHeight="15" outlineLevelRow="5" x14ac:dyDescent="0.25"/>
  <cols>
    <col min="1" max="1" width="84.28515625" style="5" customWidth="1"/>
    <col min="2" max="2" width="15.28515625" style="5" customWidth="1"/>
    <col min="3" max="3" width="12.85546875" style="5" customWidth="1"/>
    <col min="4" max="4" width="14.5703125" style="5" hidden="1" customWidth="1"/>
    <col min="5" max="5" width="16.28515625" style="5" hidden="1" customWidth="1"/>
    <col min="6" max="6" width="15.85546875" style="5" customWidth="1"/>
    <col min="7" max="7" width="9.85546875" style="1" bestFit="1" customWidth="1"/>
    <col min="8" max="16384" width="9.140625" style="1"/>
  </cols>
  <sheetData>
    <row r="1" spans="1:8" ht="135" customHeight="1" x14ac:dyDescent="0.25">
      <c r="A1" s="2"/>
      <c r="B1" s="52" t="s">
        <v>450</v>
      </c>
      <c r="C1" s="52"/>
      <c r="D1" s="52"/>
      <c r="E1" s="52"/>
      <c r="F1" s="52"/>
      <c r="G1" s="51"/>
      <c r="H1" s="51"/>
    </row>
    <row r="2" spans="1:8" ht="12.75" customHeight="1" x14ac:dyDescent="0.25">
      <c r="A2" s="3"/>
      <c r="B2" s="3"/>
      <c r="C2" s="3"/>
      <c r="D2" s="3"/>
      <c r="E2" s="3"/>
      <c r="F2" s="32"/>
    </row>
    <row r="3" spans="1:8" ht="45.2" customHeight="1" x14ac:dyDescent="0.25">
      <c r="A3" s="55" t="s">
        <v>391</v>
      </c>
      <c r="B3" s="56"/>
      <c r="C3" s="56"/>
      <c r="D3" s="56"/>
      <c r="E3" s="56"/>
      <c r="F3" s="56"/>
    </row>
    <row r="4" spans="1:8" ht="12.75" customHeight="1" x14ac:dyDescent="0.25">
      <c r="A4" s="57" t="s">
        <v>266</v>
      </c>
      <c r="B4" s="58"/>
      <c r="C4" s="58"/>
      <c r="D4" s="58"/>
      <c r="E4" s="58"/>
      <c r="F4" s="58"/>
    </row>
    <row r="5" spans="1:8" s="8" customFormat="1" ht="15.75" customHeight="1" x14ac:dyDescent="0.25">
      <c r="A5" s="59" t="s">
        <v>0</v>
      </c>
      <c r="B5" s="59" t="s">
        <v>1</v>
      </c>
      <c r="C5" s="59" t="s">
        <v>2</v>
      </c>
      <c r="D5" s="61" t="s">
        <v>392</v>
      </c>
      <c r="E5" s="63" t="s">
        <v>426</v>
      </c>
      <c r="F5" s="61" t="s">
        <v>427</v>
      </c>
    </row>
    <row r="6" spans="1:8" s="8" customFormat="1" ht="46.5" customHeight="1" x14ac:dyDescent="0.25">
      <c r="A6" s="60"/>
      <c r="B6" s="60"/>
      <c r="C6" s="60"/>
      <c r="D6" s="62"/>
      <c r="E6" s="64"/>
      <c r="F6" s="62"/>
    </row>
    <row r="7" spans="1:8" s="16" customFormat="1" ht="16.5" customHeight="1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33">
        <v>4</v>
      </c>
    </row>
    <row r="8" spans="1:8" s="8" customFormat="1" ht="43.5" customHeight="1" x14ac:dyDescent="0.25">
      <c r="A8" s="9" t="s">
        <v>3</v>
      </c>
      <c r="B8" s="10" t="s">
        <v>4</v>
      </c>
      <c r="C8" s="10"/>
      <c r="D8" s="34">
        <f>D29+D9</f>
        <v>30569100</v>
      </c>
      <c r="E8" s="49">
        <f>F8-D8</f>
        <v>-9217000</v>
      </c>
      <c r="F8" s="34">
        <f>F29+F9</f>
        <v>21352100</v>
      </c>
    </row>
    <row r="9" spans="1:8" s="8" customFormat="1" ht="19.5" customHeight="1" x14ac:dyDescent="0.25">
      <c r="A9" s="7" t="s">
        <v>285</v>
      </c>
      <c r="B9" s="11" t="s">
        <v>286</v>
      </c>
      <c r="C9" s="10"/>
      <c r="D9" s="34">
        <f>D10+D23</f>
        <v>30369100</v>
      </c>
      <c r="E9" s="49">
        <f t="shared" ref="E9:E79" si="0">F9-D9</f>
        <v>-9267000</v>
      </c>
      <c r="F9" s="34">
        <f>F10+F23</f>
        <v>21102100</v>
      </c>
    </row>
    <row r="10" spans="1:8" s="8" customFormat="1" ht="34.5" customHeight="1" x14ac:dyDescent="0.25">
      <c r="A10" s="7" t="s">
        <v>280</v>
      </c>
      <c r="B10" s="12" t="s">
        <v>282</v>
      </c>
      <c r="C10" s="12"/>
      <c r="D10" s="35">
        <f>D11+D14+D17+D20</f>
        <v>20000000</v>
      </c>
      <c r="E10" s="49">
        <f t="shared" si="0"/>
        <v>733000</v>
      </c>
      <c r="F10" s="35">
        <f>F11+F14+F17+F20</f>
        <v>20733000</v>
      </c>
    </row>
    <row r="11" spans="1:8" s="8" customFormat="1" ht="25.5" customHeight="1" x14ac:dyDescent="0.25">
      <c r="A11" s="7" t="s">
        <v>281</v>
      </c>
      <c r="B11" s="12" t="s">
        <v>283</v>
      </c>
      <c r="C11" s="12"/>
      <c r="D11" s="35">
        <f>D12</f>
        <v>0</v>
      </c>
      <c r="E11" s="49">
        <f t="shared" si="0"/>
        <v>533000</v>
      </c>
      <c r="F11" s="35">
        <f>F12</f>
        <v>533000</v>
      </c>
    </row>
    <row r="12" spans="1:8" s="8" customFormat="1" ht="21" customHeight="1" x14ac:dyDescent="0.25">
      <c r="A12" s="7" t="s">
        <v>11</v>
      </c>
      <c r="B12" s="12" t="s">
        <v>283</v>
      </c>
      <c r="C12" s="12" t="s">
        <v>12</v>
      </c>
      <c r="D12" s="35">
        <f>D13</f>
        <v>0</v>
      </c>
      <c r="E12" s="49">
        <f t="shared" si="0"/>
        <v>533000</v>
      </c>
      <c r="F12" s="35">
        <f>F13</f>
        <v>533000</v>
      </c>
    </row>
    <row r="13" spans="1:8" s="8" customFormat="1" ht="33.75" customHeight="1" x14ac:dyDescent="0.25">
      <c r="A13" s="7" t="s">
        <v>13</v>
      </c>
      <c r="B13" s="12" t="s">
        <v>283</v>
      </c>
      <c r="C13" s="12" t="s">
        <v>14</v>
      </c>
      <c r="D13" s="35"/>
      <c r="E13" s="49">
        <f t="shared" si="0"/>
        <v>533000</v>
      </c>
      <c r="F13" s="35">
        <v>533000</v>
      </c>
    </row>
    <row r="14" spans="1:8" s="8" customFormat="1" ht="33.75" customHeight="1" x14ac:dyDescent="0.25">
      <c r="A14" s="7" t="s">
        <v>393</v>
      </c>
      <c r="B14" s="12" t="s">
        <v>284</v>
      </c>
      <c r="C14" s="12"/>
      <c r="D14" s="35">
        <f>D15</f>
        <v>20000000</v>
      </c>
      <c r="E14" s="49">
        <f t="shared" si="0"/>
        <v>0</v>
      </c>
      <c r="F14" s="35">
        <f>F15</f>
        <v>20000000</v>
      </c>
    </row>
    <row r="15" spans="1:8" s="8" customFormat="1" ht="18" customHeight="1" x14ac:dyDescent="0.25">
      <c r="A15" s="7" t="s">
        <v>29</v>
      </c>
      <c r="B15" s="12" t="s">
        <v>284</v>
      </c>
      <c r="C15" s="12" t="s">
        <v>30</v>
      </c>
      <c r="D15" s="35">
        <f>D16</f>
        <v>20000000</v>
      </c>
      <c r="E15" s="49">
        <f t="shared" si="0"/>
        <v>0</v>
      </c>
      <c r="F15" s="35">
        <f>F16</f>
        <v>20000000</v>
      </c>
    </row>
    <row r="16" spans="1:8" s="8" customFormat="1" ht="31.5" customHeight="1" x14ac:dyDescent="0.25">
      <c r="A16" s="7" t="s">
        <v>274</v>
      </c>
      <c r="B16" s="12" t="s">
        <v>284</v>
      </c>
      <c r="C16" s="12" t="s">
        <v>273</v>
      </c>
      <c r="D16" s="35">
        <v>20000000</v>
      </c>
      <c r="E16" s="49">
        <f t="shared" si="0"/>
        <v>0</v>
      </c>
      <c r="F16" s="35">
        <v>20000000</v>
      </c>
    </row>
    <row r="17" spans="1:6" s="8" customFormat="1" ht="20.25" hidden="1" customHeight="1" x14ac:dyDescent="0.25">
      <c r="A17" s="7" t="s">
        <v>340</v>
      </c>
      <c r="B17" s="12" t="s">
        <v>342</v>
      </c>
      <c r="C17" s="12"/>
      <c r="D17" s="35">
        <f>D18</f>
        <v>0</v>
      </c>
      <c r="E17" s="49">
        <f t="shared" si="0"/>
        <v>0</v>
      </c>
      <c r="F17" s="35">
        <f>F18</f>
        <v>0</v>
      </c>
    </row>
    <row r="18" spans="1:6" s="8" customFormat="1" ht="17.25" hidden="1" customHeight="1" x14ac:dyDescent="0.25">
      <c r="A18" s="7" t="s">
        <v>11</v>
      </c>
      <c r="B18" s="12" t="s">
        <v>342</v>
      </c>
      <c r="C18" s="12" t="s">
        <v>12</v>
      </c>
      <c r="D18" s="35">
        <f>D19</f>
        <v>0</v>
      </c>
      <c r="E18" s="49">
        <f t="shared" si="0"/>
        <v>0</v>
      </c>
      <c r="F18" s="35">
        <f>F19</f>
        <v>0</v>
      </c>
    </row>
    <row r="19" spans="1:6" s="8" customFormat="1" ht="32.25" hidden="1" customHeight="1" x14ac:dyDescent="0.25">
      <c r="A19" s="7" t="s">
        <v>13</v>
      </c>
      <c r="B19" s="12" t="s">
        <v>342</v>
      </c>
      <c r="C19" s="12" t="s">
        <v>14</v>
      </c>
      <c r="D19" s="35"/>
      <c r="E19" s="49">
        <f t="shared" si="0"/>
        <v>0</v>
      </c>
      <c r="F19" s="35"/>
    </row>
    <row r="20" spans="1:6" s="8" customFormat="1" ht="20.25" customHeight="1" x14ac:dyDescent="0.25">
      <c r="A20" s="7" t="s">
        <v>341</v>
      </c>
      <c r="B20" s="12" t="s">
        <v>343</v>
      </c>
      <c r="C20" s="12"/>
      <c r="D20" s="35">
        <f>D21</f>
        <v>0</v>
      </c>
      <c r="E20" s="49">
        <f t="shared" si="0"/>
        <v>200000</v>
      </c>
      <c r="F20" s="35">
        <f>F21</f>
        <v>200000</v>
      </c>
    </row>
    <row r="21" spans="1:6" s="8" customFormat="1" ht="19.5" customHeight="1" x14ac:dyDescent="0.25">
      <c r="A21" s="7" t="s">
        <v>11</v>
      </c>
      <c r="B21" s="12" t="s">
        <v>343</v>
      </c>
      <c r="C21" s="12" t="s">
        <v>12</v>
      </c>
      <c r="D21" s="35">
        <f>D22</f>
        <v>0</v>
      </c>
      <c r="E21" s="49">
        <f t="shared" si="0"/>
        <v>200000</v>
      </c>
      <c r="F21" s="35">
        <f>F22</f>
        <v>200000</v>
      </c>
    </row>
    <row r="22" spans="1:6" s="8" customFormat="1" ht="31.5" customHeight="1" x14ac:dyDescent="0.25">
      <c r="A22" s="7" t="s">
        <v>13</v>
      </c>
      <c r="B22" s="12" t="s">
        <v>343</v>
      </c>
      <c r="C22" s="12" t="s">
        <v>14</v>
      </c>
      <c r="D22" s="35"/>
      <c r="E22" s="49">
        <f t="shared" si="0"/>
        <v>200000</v>
      </c>
      <c r="F22" s="35">
        <v>200000</v>
      </c>
    </row>
    <row r="23" spans="1:6" s="8" customFormat="1" ht="22.5" customHeight="1" x14ac:dyDescent="0.25">
      <c r="A23" s="28" t="s">
        <v>82</v>
      </c>
      <c r="B23" s="12" t="s">
        <v>388</v>
      </c>
      <c r="C23" s="12"/>
      <c r="D23" s="35">
        <f>D24</f>
        <v>10369100</v>
      </c>
      <c r="E23" s="49">
        <f t="shared" si="0"/>
        <v>-10000000</v>
      </c>
      <c r="F23" s="35">
        <f>F24</f>
        <v>369100</v>
      </c>
    </row>
    <row r="24" spans="1:6" s="8" customFormat="1" ht="31.5" customHeight="1" x14ac:dyDescent="0.25">
      <c r="A24" s="28" t="s">
        <v>389</v>
      </c>
      <c r="B24" s="12" t="s">
        <v>390</v>
      </c>
      <c r="C24" s="12"/>
      <c r="D24" s="35">
        <f>D27</f>
        <v>10369100</v>
      </c>
      <c r="E24" s="49">
        <f t="shared" si="0"/>
        <v>-10000000</v>
      </c>
      <c r="F24" s="35">
        <f>F25+F27</f>
        <v>369100</v>
      </c>
    </row>
    <row r="25" spans="1:6" s="8" customFormat="1" ht="21.75" customHeight="1" x14ac:dyDescent="0.25">
      <c r="A25" s="7" t="s">
        <v>11</v>
      </c>
      <c r="B25" s="12" t="s">
        <v>390</v>
      </c>
      <c r="C25" s="12" t="s">
        <v>12</v>
      </c>
      <c r="D25" s="35">
        <v>0</v>
      </c>
      <c r="E25" s="49">
        <f t="shared" si="0"/>
        <v>5851.05</v>
      </c>
      <c r="F25" s="35">
        <f>F26</f>
        <v>5851.05</v>
      </c>
    </row>
    <row r="26" spans="1:6" s="8" customFormat="1" ht="31.5" customHeight="1" x14ac:dyDescent="0.25">
      <c r="A26" s="7" t="s">
        <v>13</v>
      </c>
      <c r="B26" s="12" t="s">
        <v>390</v>
      </c>
      <c r="C26" s="12" t="s">
        <v>14</v>
      </c>
      <c r="D26" s="35">
        <v>0</v>
      </c>
      <c r="E26" s="49">
        <f t="shared" si="0"/>
        <v>5851.05</v>
      </c>
      <c r="F26" s="35">
        <v>5851.05</v>
      </c>
    </row>
    <row r="27" spans="1:6" s="8" customFormat="1" ht="18.75" customHeight="1" x14ac:dyDescent="0.25">
      <c r="A27" s="29" t="s">
        <v>29</v>
      </c>
      <c r="B27" s="12" t="s">
        <v>390</v>
      </c>
      <c r="C27" s="12" t="s">
        <v>30</v>
      </c>
      <c r="D27" s="35">
        <f>D28</f>
        <v>10369100</v>
      </c>
      <c r="E27" s="49">
        <f t="shared" si="0"/>
        <v>-10005851.050000001</v>
      </c>
      <c r="F27" s="35">
        <f>F28</f>
        <v>363248.95</v>
      </c>
    </row>
    <row r="28" spans="1:6" s="8" customFormat="1" ht="18.75" customHeight="1" x14ac:dyDescent="0.25">
      <c r="A28" s="29" t="s">
        <v>31</v>
      </c>
      <c r="B28" s="12" t="s">
        <v>390</v>
      </c>
      <c r="C28" s="12" t="s">
        <v>32</v>
      </c>
      <c r="D28" s="35">
        <v>10369100</v>
      </c>
      <c r="E28" s="49">
        <f t="shared" si="0"/>
        <v>-10005851.050000001</v>
      </c>
      <c r="F28" s="35">
        <v>363248.95</v>
      </c>
    </row>
    <row r="29" spans="1:6" s="8" customFormat="1" ht="33" customHeight="1" outlineLevel="1" x14ac:dyDescent="0.25">
      <c r="A29" s="7" t="s">
        <v>5</v>
      </c>
      <c r="B29" s="12" t="s">
        <v>6</v>
      </c>
      <c r="C29" s="12"/>
      <c r="D29" s="31">
        <f>D30+D42</f>
        <v>200000</v>
      </c>
      <c r="E29" s="49">
        <f t="shared" si="0"/>
        <v>50000</v>
      </c>
      <c r="F29" s="31">
        <f>F30+F42</f>
        <v>250000</v>
      </c>
    </row>
    <row r="30" spans="1:6" s="8" customFormat="1" ht="30" outlineLevel="2" x14ac:dyDescent="0.25">
      <c r="A30" s="7" t="s">
        <v>7</v>
      </c>
      <c r="B30" s="12" t="s">
        <v>8</v>
      </c>
      <c r="C30" s="12"/>
      <c r="D30" s="31">
        <f>D34+D39</f>
        <v>200000</v>
      </c>
      <c r="E30" s="49">
        <f t="shared" si="0"/>
        <v>50000</v>
      </c>
      <c r="F30" s="31">
        <f>F34+F39+F31</f>
        <v>250000</v>
      </c>
    </row>
    <row r="31" spans="1:6" s="8" customFormat="1" ht="48.75" customHeight="1" outlineLevel="2" x14ac:dyDescent="0.25">
      <c r="A31" s="50" t="s">
        <v>446</v>
      </c>
      <c r="B31" s="12" t="s">
        <v>447</v>
      </c>
      <c r="C31" s="12"/>
      <c r="D31" s="31">
        <v>0</v>
      </c>
      <c r="E31" s="49">
        <f t="shared" si="0"/>
        <v>50000</v>
      </c>
      <c r="F31" s="31">
        <f>F32</f>
        <v>50000</v>
      </c>
    </row>
    <row r="32" spans="1:6" s="8" customFormat="1" outlineLevel="2" x14ac:dyDescent="0.25">
      <c r="A32" s="7" t="s">
        <v>11</v>
      </c>
      <c r="B32" s="12" t="s">
        <v>447</v>
      </c>
      <c r="C32" s="12" t="s">
        <v>12</v>
      </c>
      <c r="D32" s="31">
        <v>0</v>
      </c>
      <c r="E32" s="49">
        <f t="shared" si="0"/>
        <v>50000</v>
      </c>
      <c r="F32" s="31">
        <f>F33</f>
        <v>50000</v>
      </c>
    </row>
    <row r="33" spans="1:6" s="8" customFormat="1" ht="30" outlineLevel="2" x14ac:dyDescent="0.25">
      <c r="A33" s="7" t="s">
        <v>13</v>
      </c>
      <c r="B33" s="12" t="s">
        <v>447</v>
      </c>
      <c r="C33" s="12" t="s">
        <v>14</v>
      </c>
      <c r="D33" s="31">
        <v>0</v>
      </c>
      <c r="E33" s="49">
        <f t="shared" si="0"/>
        <v>50000</v>
      </c>
      <c r="F33" s="31">
        <v>50000</v>
      </c>
    </row>
    <row r="34" spans="1:6" s="8" customFormat="1" outlineLevel="3" x14ac:dyDescent="0.25">
      <c r="A34" s="7" t="s">
        <v>9</v>
      </c>
      <c r="B34" s="12" t="s">
        <v>10</v>
      </c>
      <c r="C34" s="12"/>
      <c r="D34" s="31">
        <f>D35</f>
        <v>100000</v>
      </c>
      <c r="E34" s="49">
        <f t="shared" si="0"/>
        <v>0</v>
      </c>
      <c r="F34" s="31">
        <f>F35+F37</f>
        <v>100000</v>
      </c>
    </row>
    <row r="35" spans="1:6" s="8" customFormat="1" ht="21.75" customHeight="1" outlineLevel="4" x14ac:dyDescent="0.25">
      <c r="A35" s="7" t="s">
        <v>11</v>
      </c>
      <c r="B35" s="12" t="s">
        <v>10</v>
      </c>
      <c r="C35" s="12" t="s">
        <v>12</v>
      </c>
      <c r="D35" s="31">
        <f>D36</f>
        <v>100000</v>
      </c>
      <c r="E35" s="49">
        <f t="shared" si="0"/>
        <v>-5072.2299999999959</v>
      </c>
      <c r="F35" s="31">
        <f>F36</f>
        <v>94927.77</v>
      </c>
    </row>
    <row r="36" spans="1:6" s="8" customFormat="1" ht="30" outlineLevel="5" x14ac:dyDescent="0.25">
      <c r="A36" s="7" t="s">
        <v>13</v>
      </c>
      <c r="B36" s="12" t="s">
        <v>10</v>
      </c>
      <c r="C36" s="12" t="s">
        <v>14</v>
      </c>
      <c r="D36" s="31">
        <v>100000</v>
      </c>
      <c r="E36" s="49">
        <f t="shared" si="0"/>
        <v>-5072.2299999999959</v>
      </c>
      <c r="F36" s="31">
        <v>94927.77</v>
      </c>
    </row>
    <row r="37" spans="1:6" s="8" customFormat="1" outlineLevel="5" x14ac:dyDescent="0.25">
      <c r="A37" s="29" t="s">
        <v>29</v>
      </c>
      <c r="B37" s="12" t="s">
        <v>10</v>
      </c>
      <c r="C37" s="12" t="s">
        <v>30</v>
      </c>
      <c r="D37" s="31">
        <v>0</v>
      </c>
      <c r="E37" s="49">
        <f t="shared" si="0"/>
        <v>5072.2299999999996</v>
      </c>
      <c r="F37" s="31">
        <f>F38</f>
        <v>5072.2299999999996</v>
      </c>
    </row>
    <row r="38" spans="1:6" s="8" customFormat="1" outlineLevel="5" x14ac:dyDescent="0.25">
      <c r="A38" s="29" t="s">
        <v>31</v>
      </c>
      <c r="B38" s="12" t="s">
        <v>10</v>
      </c>
      <c r="C38" s="12" t="s">
        <v>32</v>
      </c>
      <c r="D38" s="31">
        <v>0</v>
      </c>
      <c r="E38" s="49">
        <f t="shared" si="0"/>
        <v>5072.2299999999996</v>
      </c>
      <c r="F38" s="31">
        <v>5072.2299999999996</v>
      </c>
    </row>
    <row r="39" spans="1:6" s="8" customFormat="1" ht="21.75" customHeight="1" outlineLevel="5" x14ac:dyDescent="0.25">
      <c r="A39" s="21" t="s">
        <v>356</v>
      </c>
      <c r="B39" s="22" t="s">
        <v>344</v>
      </c>
      <c r="C39" s="12"/>
      <c r="D39" s="31">
        <f>D40</f>
        <v>100000</v>
      </c>
      <c r="E39" s="49">
        <f t="shared" si="0"/>
        <v>0</v>
      </c>
      <c r="F39" s="31">
        <f>F40</f>
        <v>100000</v>
      </c>
    </row>
    <row r="40" spans="1:6" s="8" customFormat="1" outlineLevel="5" x14ac:dyDescent="0.25">
      <c r="A40" s="7" t="s">
        <v>29</v>
      </c>
      <c r="B40" s="22" t="s">
        <v>344</v>
      </c>
      <c r="C40" s="12" t="s">
        <v>30</v>
      </c>
      <c r="D40" s="31">
        <f>D41</f>
        <v>100000</v>
      </c>
      <c r="E40" s="49">
        <f t="shared" si="0"/>
        <v>0</v>
      </c>
      <c r="F40" s="31">
        <f>F41</f>
        <v>100000</v>
      </c>
    </row>
    <row r="41" spans="1:6" s="8" customFormat="1" ht="35.25" customHeight="1" outlineLevel="5" x14ac:dyDescent="0.25">
      <c r="A41" s="7" t="s">
        <v>274</v>
      </c>
      <c r="B41" s="22" t="s">
        <v>344</v>
      </c>
      <c r="C41" s="12" t="s">
        <v>273</v>
      </c>
      <c r="D41" s="31">
        <v>100000</v>
      </c>
      <c r="E41" s="49">
        <f t="shared" si="0"/>
        <v>0</v>
      </c>
      <c r="F41" s="31">
        <v>100000</v>
      </c>
    </row>
    <row r="42" spans="1:6" s="8" customFormat="1" ht="45" hidden="1" outlineLevel="2" x14ac:dyDescent="0.25">
      <c r="A42" s="7" t="s">
        <v>15</v>
      </c>
      <c r="B42" s="12" t="s">
        <v>16</v>
      </c>
      <c r="C42" s="12"/>
      <c r="D42" s="31">
        <f>D43</f>
        <v>0</v>
      </c>
      <c r="E42" s="49">
        <f t="shared" si="0"/>
        <v>0</v>
      </c>
      <c r="F42" s="31">
        <f>F43</f>
        <v>0</v>
      </c>
    </row>
    <row r="43" spans="1:6" s="8" customFormat="1" ht="35.25" hidden="1" customHeight="1" outlineLevel="3" x14ac:dyDescent="0.25">
      <c r="A43" s="7" t="s">
        <v>17</v>
      </c>
      <c r="B43" s="12" t="s">
        <v>18</v>
      </c>
      <c r="C43" s="12"/>
      <c r="D43" s="31">
        <f>D44</f>
        <v>0</v>
      </c>
      <c r="E43" s="49">
        <f t="shared" si="0"/>
        <v>0</v>
      </c>
      <c r="F43" s="31">
        <f>F44</f>
        <v>0</v>
      </c>
    </row>
    <row r="44" spans="1:6" s="8" customFormat="1" hidden="1" outlineLevel="4" x14ac:dyDescent="0.25">
      <c r="A44" s="7" t="s">
        <v>11</v>
      </c>
      <c r="B44" s="12" t="s">
        <v>18</v>
      </c>
      <c r="C44" s="12" t="s">
        <v>12</v>
      </c>
      <c r="D44" s="31">
        <f>D45</f>
        <v>0</v>
      </c>
      <c r="E44" s="49">
        <f t="shared" si="0"/>
        <v>0</v>
      </c>
      <c r="F44" s="31">
        <f>F45</f>
        <v>0</v>
      </c>
    </row>
    <row r="45" spans="1:6" s="8" customFormat="1" ht="30" hidden="1" outlineLevel="5" x14ac:dyDescent="0.25">
      <c r="A45" s="7" t="s">
        <v>13</v>
      </c>
      <c r="B45" s="12" t="s">
        <v>18</v>
      </c>
      <c r="C45" s="12" t="s">
        <v>14</v>
      </c>
      <c r="D45" s="31"/>
      <c r="E45" s="49">
        <f t="shared" si="0"/>
        <v>0</v>
      </c>
      <c r="F45" s="31"/>
    </row>
    <row r="46" spans="1:6" s="8" customFormat="1" ht="28.5" collapsed="1" x14ac:dyDescent="0.25">
      <c r="A46" s="9" t="s">
        <v>19</v>
      </c>
      <c r="B46" s="10" t="s">
        <v>20</v>
      </c>
      <c r="C46" s="10"/>
      <c r="D46" s="34">
        <f>D47+D64+D72</f>
        <v>10123300.35</v>
      </c>
      <c r="E46" s="49">
        <f t="shared" si="0"/>
        <v>-3136050.3499999996</v>
      </c>
      <c r="F46" s="34">
        <f>F47+F64+F72</f>
        <v>6987250</v>
      </c>
    </row>
    <row r="47" spans="1:6" s="8" customFormat="1" ht="33.75" customHeight="1" outlineLevel="1" x14ac:dyDescent="0.25">
      <c r="A47" s="7" t="s">
        <v>21</v>
      </c>
      <c r="B47" s="12" t="s">
        <v>22</v>
      </c>
      <c r="C47" s="12"/>
      <c r="D47" s="31">
        <f>D48+D58</f>
        <v>4900000</v>
      </c>
      <c r="E47" s="49">
        <f t="shared" si="0"/>
        <v>-3000000</v>
      </c>
      <c r="F47" s="31">
        <f>F48+F58</f>
        <v>1900000</v>
      </c>
    </row>
    <row r="48" spans="1:6" s="8" customFormat="1" ht="48.75" hidden="1" customHeight="1" outlineLevel="2" x14ac:dyDescent="0.25">
      <c r="A48" s="7" t="s">
        <v>287</v>
      </c>
      <c r="B48" s="12" t="s">
        <v>23</v>
      </c>
      <c r="C48" s="12"/>
      <c r="D48" s="31">
        <f>D49+D52+D55</f>
        <v>3000000</v>
      </c>
      <c r="E48" s="49">
        <f t="shared" si="0"/>
        <v>-3000000</v>
      </c>
      <c r="F48" s="31">
        <f>F49+F52+F55</f>
        <v>0</v>
      </c>
    </row>
    <row r="49" spans="1:6" s="8" customFormat="1" ht="33" hidden="1" customHeight="1" outlineLevel="3" x14ac:dyDescent="0.25">
      <c r="A49" s="7" t="s">
        <v>291</v>
      </c>
      <c r="B49" s="12" t="s">
        <v>24</v>
      </c>
      <c r="C49" s="12"/>
      <c r="D49" s="31">
        <f>D50</f>
        <v>0</v>
      </c>
      <c r="E49" s="49">
        <f t="shared" si="0"/>
        <v>0</v>
      </c>
      <c r="F49" s="31">
        <f>F50</f>
        <v>0</v>
      </c>
    </row>
    <row r="50" spans="1:6" s="8" customFormat="1" hidden="1" outlineLevel="4" x14ac:dyDescent="0.25">
      <c r="A50" s="7" t="s">
        <v>11</v>
      </c>
      <c r="B50" s="12" t="s">
        <v>24</v>
      </c>
      <c r="C50" s="12" t="s">
        <v>12</v>
      </c>
      <c r="D50" s="31">
        <f>D51</f>
        <v>0</v>
      </c>
      <c r="E50" s="49">
        <f t="shared" si="0"/>
        <v>0</v>
      </c>
      <c r="F50" s="31">
        <f>F51</f>
        <v>0</v>
      </c>
    </row>
    <row r="51" spans="1:6" s="8" customFormat="1" ht="30" hidden="1" outlineLevel="5" x14ac:dyDescent="0.25">
      <c r="A51" s="7" t="s">
        <v>13</v>
      </c>
      <c r="B51" s="12" t="s">
        <v>24</v>
      </c>
      <c r="C51" s="12" t="s">
        <v>14</v>
      </c>
      <c r="D51" s="31"/>
      <c r="E51" s="49">
        <f t="shared" si="0"/>
        <v>0</v>
      </c>
      <c r="F51" s="31"/>
    </row>
    <row r="52" spans="1:6" s="8" customFormat="1" ht="30" hidden="1" outlineLevel="3" collapsed="1" x14ac:dyDescent="0.25">
      <c r="A52" s="7" t="s">
        <v>25</v>
      </c>
      <c r="B52" s="12" t="s">
        <v>26</v>
      </c>
      <c r="C52" s="12"/>
      <c r="D52" s="31">
        <f>D53</f>
        <v>3000000</v>
      </c>
      <c r="E52" s="49">
        <f t="shared" si="0"/>
        <v>-3000000</v>
      </c>
      <c r="F52" s="31">
        <f>F53</f>
        <v>0</v>
      </c>
    </row>
    <row r="53" spans="1:6" s="8" customFormat="1" hidden="1" outlineLevel="4" x14ac:dyDescent="0.25">
      <c r="A53" s="7" t="s">
        <v>11</v>
      </c>
      <c r="B53" s="12" t="s">
        <v>26</v>
      </c>
      <c r="C53" s="12" t="s">
        <v>12</v>
      </c>
      <c r="D53" s="31">
        <f>D54</f>
        <v>3000000</v>
      </c>
      <c r="E53" s="49">
        <f t="shared" si="0"/>
        <v>-3000000</v>
      </c>
      <c r="F53" s="31">
        <f>F54</f>
        <v>0</v>
      </c>
    </row>
    <row r="54" spans="1:6" s="8" customFormat="1" ht="30" hidden="1" outlineLevel="5" x14ac:dyDescent="0.25">
      <c r="A54" s="7" t="s">
        <v>13</v>
      </c>
      <c r="B54" s="12" t="s">
        <v>26</v>
      </c>
      <c r="C54" s="12" t="s">
        <v>14</v>
      </c>
      <c r="D54" s="31">
        <v>3000000</v>
      </c>
      <c r="E54" s="49">
        <f t="shared" si="0"/>
        <v>-3000000</v>
      </c>
      <c r="F54" s="31"/>
    </row>
    <row r="55" spans="1:6" s="8" customFormat="1" ht="30" hidden="1" outlineLevel="3" x14ac:dyDescent="0.25">
      <c r="A55" s="19" t="s">
        <v>27</v>
      </c>
      <c r="B55" s="20" t="s">
        <v>28</v>
      </c>
      <c r="C55" s="20"/>
      <c r="D55" s="31">
        <f>D56</f>
        <v>0</v>
      </c>
      <c r="E55" s="49">
        <f t="shared" si="0"/>
        <v>0</v>
      </c>
      <c r="F55" s="31">
        <f>F56</f>
        <v>0</v>
      </c>
    </row>
    <row r="56" spans="1:6" s="8" customFormat="1" hidden="1" outlineLevel="4" x14ac:dyDescent="0.25">
      <c r="A56" s="19" t="s">
        <v>29</v>
      </c>
      <c r="B56" s="20" t="s">
        <v>28</v>
      </c>
      <c r="C56" s="20" t="s">
        <v>30</v>
      </c>
      <c r="D56" s="31">
        <f>D57</f>
        <v>0</v>
      </c>
      <c r="E56" s="49">
        <f t="shared" si="0"/>
        <v>0</v>
      </c>
      <c r="F56" s="31">
        <f>F57</f>
        <v>0</v>
      </c>
    </row>
    <row r="57" spans="1:6" s="8" customFormat="1" hidden="1" outlineLevel="5" x14ac:dyDescent="0.25">
      <c r="A57" s="19" t="s">
        <v>31</v>
      </c>
      <c r="B57" s="20" t="s">
        <v>28</v>
      </c>
      <c r="C57" s="20" t="s">
        <v>32</v>
      </c>
      <c r="D57" s="31"/>
      <c r="E57" s="49">
        <f t="shared" si="0"/>
        <v>0</v>
      </c>
      <c r="F57" s="31"/>
    </row>
    <row r="58" spans="1:6" s="8" customFormat="1" ht="20.25" customHeight="1" outlineLevel="2" collapsed="1" x14ac:dyDescent="0.25">
      <c r="A58" s="7" t="s">
        <v>33</v>
      </c>
      <c r="B58" s="12" t="s">
        <v>34</v>
      </c>
      <c r="C58" s="12"/>
      <c r="D58" s="31">
        <f>D59</f>
        <v>1900000</v>
      </c>
      <c r="E58" s="49">
        <f t="shared" si="0"/>
        <v>0</v>
      </c>
      <c r="F58" s="31">
        <f>F59</f>
        <v>1900000</v>
      </c>
    </row>
    <row r="59" spans="1:6" s="8" customFormat="1" ht="30" outlineLevel="3" x14ac:dyDescent="0.25">
      <c r="A59" s="7" t="s">
        <v>35</v>
      </c>
      <c r="B59" s="12" t="s">
        <v>36</v>
      </c>
      <c r="C59" s="12"/>
      <c r="D59" s="31">
        <f>D60+D62</f>
        <v>1900000</v>
      </c>
      <c r="E59" s="49">
        <f t="shared" si="0"/>
        <v>0</v>
      </c>
      <c r="F59" s="31">
        <f>F60+F62</f>
        <v>1900000</v>
      </c>
    </row>
    <row r="60" spans="1:6" s="8" customFormat="1" ht="18" customHeight="1" outlineLevel="4" x14ac:dyDescent="0.25">
      <c r="A60" s="7" t="s">
        <v>11</v>
      </c>
      <c r="B60" s="12" t="s">
        <v>36</v>
      </c>
      <c r="C60" s="12" t="s">
        <v>12</v>
      </c>
      <c r="D60" s="31">
        <f>D61</f>
        <v>1900000</v>
      </c>
      <c r="E60" s="49">
        <f t="shared" si="0"/>
        <v>-819.72999999998137</v>
      </c>
      <c r="F60" s="31">
        <f>F61</f>
        <v>1899180.27</v>
      </c>
    </row>
    <row r="61" spans="1:6" s="8" customFormat="1" ht="30" outlineLevel="5" x14ac:dyDescent="0.25">
      <c r="A61" s="7" t="s">
        <v>13</v>
      </c>
      <c r="B61" s="12" t="s">
        <v>36</v>
      </c>
      <c r="C61" s="12" t="s">
        <v>14</v>
      </c>
      <c r="D61" s="31">
        <v>1900000</v>
      </c>
      <c r="E61" s="49">
        <f t="shared" si="0"/>
        <v>-819.72999999998137</v>
      </c>
      <c r="F61" s="31">
        <v>1899180.27</v>
      </c>
    </row>
    <row r="62" spans="1:6" s="8" customFormat="1" outlineLevel="5" x14ac:dyDescent="0.25">
      <c r="A62" s="7" t="s">
        <v>29</v>
      </c>
      <c r="B62" s="12" t="s">
        <v>36</v>
      </c>
      <c r="C62" s="12" t="s">
        <v>30</v>
      </c>
      <c r="D62" s="31">
        <f>D63</f>
        <v>0</v>
      </c>
      <c r="E62" s="49">
        <f t="shared" si="0"/>
        <v>819.73</v>
      </c>
      <c r="F62" s="31">
        <f>F63</f>
        <v>819.73</v>
      </c>
    </row>
    <row r="63" spans="1:6" s="8" customFormat="1" outlineLevel="5" x14ac:dyDescent="0.25">
      <c r="A63" s="7" t="s">
        <v>31</v>
      </c>
      <c r="B63" s="12" t="s">
        <v>36</v>
      </c>
      <c r="C63" s="12" t="s">
        <v>32</v>
      </c>
      <c r="D63" s="31"/>
      <c r="E63" s="49">
        <f t="shared" si="0"/>
        <v>819.73</v>
      </c>
      <c r="F63" s="31">
        <v>819.73</v>
      </c>
    </row>
    <row r="64" spans="1:6" s="8" customFormat="1" ht="30" outlineLevel="1" x14ac:dyDescent="0.25">
      <c r="A64" s="7" t="s">
        <v>37</v>
      </c>
      <c r="B64" s="12" t="s">
        <v>38</v>
      </c>
      <c r="C64" s="12"/>
      <c r="D64" s="31">
        <f>D65</f>
        <v>5223300.3499999996</v>
      </c>
      <c r="E64" s="49">
        <f t="shared" si="0"/>
        <v>-136050.34999999963</v>
      </c>
      <c r="F64" s="31">
        <f>F65</f>
        <v>5087250</v>
      </c>
    </row>
    <row r="65" spans="1:6" s="8" customFormat="1" ht="32.25" customHeight="1" outlineLevel="2" x14ac:dyDescent="0.25">
      <c r="A65" s="7" t="s">
        <v>39</v>
      </c>
      <c r="B65" s="12" t="s">
        <v>40</v>
      </c>
      <c r="C65" s="12"/>
      <c r="D65" s="31">
        <f>D66+D69</f>
        <v>5223300.3499999996</v>
      </c>
      <c r="E65" s="49">
        <f t="shared" si="0"/>
        <v>-136050.34999999963</v>
      </c>
      <c r="F65" s="31">
        <f>F66+F69</f>
        <v>5087250</v>
      </c>
    </row>
    <row r="66" spans="1:6" s="8" customFormat="1" ht="36.75" customHeight="1" outlineLevel="2" x14ac:dyDescent="0.25">
      <c r="A66" s="7" t="s">
        <v>267</v>
      </c>
      <c r="B66" s="12" t="s">
        <v>268</v>
      </c>
      <c r="C66" s="12"/>
      <c r="D66" s="31">
        <f>D67</f>
        <v>1500000</v>
      </c>
      <c r="E66" s="49">
        <f t="shared" si="0"/>
        <v>-1137750</v>
      </c>
      <c r="F66" s="31">
        <f>F67</f>
        <v>362250</v>
      </c>
    </row>
    <row r="67" spans="1:6" s="8" customFormat="1" ht="19.5" customHeight="1" outlineLevel="2" x14ac:dyDescent="0.25">
      <c r="A67" s="7" t="s">
        <v>43</v>
      </c>
      <c r="B67" s="12" t="s">
        <v>268</v>
      </c>
      <c r="C67" s="12" t="s">
        <v>44</v>
      </c>
      <c r="D67" s="31">
        <f>D68</f>
        <v>1500000</v>
      </c>
      <c r="E67" s="49">
        <f t="shared" si="0"/>
        <v>-1137750</v>
      </c>
      <c r="F67" s="31">
        <f>F68</f>
        <v>362250</v>
      </c>
    </row>
    <row r="68" spans="1:6" s="8" customFormat="1" ht="17.25" customHeight="1" outlineLevel="2" x14ac:dyDescent="0.25">
      <c r="A68" s="7" t="s">
        <v>45</v>
      </c>
      <c r="B68" s="12" t="s">
        <v>268</v>
      </c>
      <c r="C68" s="12" t="s">
        <v>46</v>
      </c>
      <c r="D68" s="31">
        <v>1500000</v>
      </c>
      <c r="E68" s="49">
        <f t="shared" si="0"/>
        <v>-1137750</v>
      </c>
      <c r="F68" s="31">
        <v>362250</v>
      </c>
    </row>
    <row r="69" spans="1:6" s="8" customFormat="1" ht="18" customHeight="1" outlineLevel="3" x14ac:dyDescent="0.25">
      <c r="A69" s="7" t="s">
        <v>41</v>
      </c>
      <c r="B69" s="12" t="s">
        <v>42</v>
      </c>
      <c r="C69" s="12"/>
      <c r="D69" s="31">
        <f>D70</f>
        <v>3723300.35</v>
      </c>
      <c r="E69" s="49">
        <f t="shared" si="0"/>
        <v>1001699.6499999999</v>
      </c>
      <c r="F69" s="31">
        <f>F70</f>
        <v>4725000</v>
      </c>
    </row>
    <row r="70" spans="1:6" s="8" customFormat="1" ht="16.5" customHeight="1" outlineLevel="4" x14ac:dyDescent="0.25">
      <c r="A70" s="7" t="s">
        <v>43</v>
      </c>
      <c r="B70" s="12" t="s">
        <v>42</v>
      </c>
      <c r="C70" s="12" t="s">
        <v>44</v>
      </c>
      <c r="D70" s="31">
        <f>D71</f>
        <v>3723300.35</v>
      </c>
      <c r="E70" s="49">
        <f t="shared" si="0"/>
        <v>1001699.6499999999</v>
      </c>
      <c r="F70" s="31">
        <f>F71</f>
        <v>4725000</v>
      </c>
    </row>
    <row r="71" spans="1:6" s="8" customFormat="1" ht="18" customHeight="1" outlineLevel="5" x14ac:dyDescent="0.25">
      <c r="A71" s="7" t="s">
        <v>45</v>
      </c>
      <c r="B71" s="12" t="s">
        <v>42</v>
      </c>
      <c r="C71" s="12" t="s">
        <v>46</v>
      </c>
      <c r="D71" s="31">
        <v>3723300.35</v>
      </c>
      <c r="E71" s="49">
        <f t="shared" si="0"/>
        <v>1001699.6499999999</v>
      </c>
      <c r="F71" s="31">
        <v>4725000</v>
      </c>
    </row>
    <row r="72" spans="1:6" s="8" customFormat="1" ht="30" hidden="1" outlineLevel="1" x14ac:dyDescent="0.25">
      <c r="A72" s="7" t="s">
        <v>47</v>
      </c>
      <c r="B72" s="12" t="s">
        <v>48</v>
      </c>
      <c r="C72" s="12"/>
      <c r="D72" s="31">
        <f>D77</f>
        <v>0</v>
      </c>
      <c r="E72" s="49">
        <f t="shared" si="0"/>
        <v>0</v>
      </c>
      <c r="F72" s="31">
        <f>F77</f>
        <v>0</v>
      </c>
    </row>
    <row r="73" spans="1:6" s="8" customFormat="1" hidden="1" outlineLevel="2" x14ac:dyDescent="0.25">
      <c r="A73" s="7" t="s">
        <v>49</v>
      </c>
      <c r="B73" s="12" t="s">
        <v>50</v>
      </c>
      <c r="C73" s="12"/>
      <c r="D73" s="31"/>
      <c r="E73" s="49">
        <f t="shared" si="0"/>
        <v>0</v>
      </c>
      <c r="F73" s="31"/>
    </row>
    <row r="74" spans="1:6" s="8" customFormat="1" hidden="1" outlineLevel="3" x14ac:dyDescent="0.25">
      <c r="A74" s="7" t="s">
        <v>51</v>
      </c>
      <c r="B74" s="12" t="s">
        <v>52</v>
      </c>
      <c r="C74" s="12"/>
      <c r="D74" s="31"/>
      <c r="E74" s="49">
        <f t="shared" si="0"/>
        <v>0</v>
      </c>
      <c r="F74" s="31"/>
    </row>
    <row r="75" spans="1:6" s="8" customFormat="1" hidden="1" outlineLevel="4" x14ac:dyDescent="0.25">
      <c r="A75" s="7" t="s">
        <v>11</v>
      </c>
      <c r="B75" s="12" t="s">
        <v>52</v>
      </c>
      <c r="C75" s="12" t="s">
        <v>12</v>
      </c>
      <c r="D75" s="31"/>
      <c r="E75" s="49">
        <f t="shared" si="0"/>
        <v>0</v>
      </c>
      <c r="F75" s="31"/>
    </row>
    <row r="76" spans="1:6" s="8" customFormat="1" ht="30" hidden="1" outlineLevel="5" x14ac:dyDescent="0.25">
      <c r="A76" s="7" t="s">
        <v>13</v>
      </c>
      <c r="B76" s="12" t="s">
        <v>52</v>
      </c>
      <c r="C76" s="12" t="s">
        <v>14</v>
      </c>
      <c r="D76" s="31">
        <v>0</v>
      </c>
      <c r="E76" s="49">
        <f t="shared" si="0"/>
        <v>0</v>
      </c>
      <c r="F76" s="31">
        <v>0</v>
      </c>
    </row>
    <row r="77" spans="1:6" s="8" customFormat="1" hidden="1" outlineLevel="5" x14ac:dyDescent="0.25">
      <c r="A77" s="7" t="s">
        <v>49</v>
      </c>
      <c r="B77" s="12" t="s">
        <v>50</v>
      </c>
      <c r="C77" s="12"/>
      <c r="D77" s="31">
        <f>D78</f>
        <v>0</v>
      </c>
      <c r="E77" s="49">
        <f t="shared" si="0"/>
        <v>0</v>
      </c>
      <c r="F77" s="31">
        <f>F78</f>
        <v>0</v>
      </c>
    </row>
    <row r="78" spans="1:6" s="8" customFormat="1" hidden="1" outlineLevel="5" x14ac:dyDescent="0.25">
      <c r="A78" s="7" t="s">
        <v>51</v>
      </c>
      <c r="B78" s="12" t="s">
        <v>52</v>
      </c>
      <c r="C78" s="12"/>
      <c r="D78" s="31">
        <f>D79</f>
        <v>0</v>
      </c>
      <c r="E78" s="49">
        <f t="shared" si="0"/>
        <v>0</v>
      </c>
      <c r="F78" s="31">
        <f>F79</f>
        <v>0</v>
      </c>
    </row>
    <row r="79" spans="1:6" s="8" customFormat="1" ht="20.25" hidden="1" customHeight="1" outlineLevel="5" x14ac:dyDescent="0.25">
      <c r="A79" s="7" t="s">
        <v>11</v>
      </c>
      <c r="B79" s="12" t="s">
        <v>52</v>
      </c>
      <c r="C79" s="12" t="s">
        <v>12</v>
      </c>
      <c r="D79" s="31">
        <f>D80</f>
        <v>0</v>
      </c>
      <c r="E79" s="49">
        <f t="shared" si="0"/>
        <v>0</v>
      </c>
      <c r="F79" s="31">
        <f>F80</f>
        <v>0</v>
      </c>
    </row>
    <row r="80" spans="1:6" s="8" customFormat="1" ht="30" hidden="1" outlineLevel="5" x14ac:dyDescent="0.25">
      <c r="A80" s="7" t="s">
        <v>13</v>
      </c>
      <c r="B80" s="12" t="s">
        <v>52</v>
      </c>
      <c r="C80" s="12" t="s">
        <v>14</v>
      </c>
      <c r="D80" s="31"/>
      <c r="E80" s="49">
        <f t="shared" ref="E80:E147" si="1">F80-D80</f>
        <v>0</v>
      </c>
      <c r="F80" s="31"/>
    </row>
    <row r="81" spans="1:6" s="8" customFormat="1" ht="30" hidden="1" outlineLevel="2" x14ac:dyDescent="0.25">
      <c r="A81" s="7" t="s">
        <v>53</v>
      </c>
      <c r="B81" s="12" t="s">
        <v>54</v>
      </c>
      <c r="C81" s="12"/>
      <c r="D81" s="31">
        <f>D82+D85+D88</f>
        <v>0</v>
      </c>
      <c r="E81" s="49">
        <f t="shared" si="1"/>
        <v>0</v>
      </c>
      <c r="F81" s="31">
        <f>F82+F85+F88</f>
        <v>0</v>
      </c>
    </row>
    <row r="82" spans="1:6" s="8" customFormat="1" ht="30" hidden="1" outlineLevel="3" x14ac:dyDescent="0.25">
      <c r="A82" s="7" t="s">
        <v>55</v>
      </c>
      <c r="B82" s="12" t="s">
        <v>56</v>
      </c>
      <c r="C82" s="12"/>
      <c r="D82" s="31">
        <f>D83</f>
        <v>0</v>
      </c>
      <c r="E82" s="49">
        <f t="shared" si="1"/>
        <v>0</v>
      </c>
      <c r="F82" s="31">
        <f>F83</f>
        <v>0</v>
      </c>
    </row>
    <row r="83" spans="1:6" s="8" customFormat="1" hidden="1" outlineLevel="4" x14ac:dyDescent="0.25">
      <c r="A83" s="7" t="s">
        <v>57</v>
      </c>
      <c r="B83" s="12" t="s">
        <v>56</v>
      </c>
      <c r="C83" s="12" t="s">
        <v>58</v>
      </c>
      <c r="D83" s="31">
        <f>D84</f>
        <v>0</v>
      </c>
      <c r="E83" s="49">
        <f t="shared" si="1"/>
        <v>0</v>
      </c>
      <c r="F83" s="31">
        <f>F84</f>
        <v>0</v>
      </c>
    </row>
    <row r="84" spans="1:6" s="8" customFormat="1" hidden="1" outlineLevel="5" x14ac:dyDescent="0.25">
      <c r="A84" s="7" t="s">
        <v>59</v>
      </c>
      <c r="B84" s="12" t="s">
        <v>56</v>
      </c>
      <c r="C84" s="12" t="s">
        <v>60</v>
      </c>
      <c r="D84" s="31"/>
      <c r="E84" s="49">
        <f t="shared" si="1"/>
        <v>0</v>
      </c>
      <c r="F84" s="31"/>
    </row>
    <row r="85" spans="1:6" s="8" customFormat="1" ht="30" hidden="1" outlineLevel="5" x14ac:dyDescent="0.25">
      <c r="A85" s="7" t="s">
        <v>269</v>
      </c>
      <c r="B85" s="12" t="s">
        <v>270</v>
      </c>
      <c r="C85" s="12"/>
      <c r="D85" s="31">
        <f>D86</f>
        <v>0</v>
      </c>
      <c r="E85" s="49">
        <f t="shared" si="1"/>
        <v>0</v>
      </c>
      <c r="F85" s="31">
        <f>F86</f>
        <v>0</v>
      </c>
    </row>
    <row r="86" spans="1:6" s="8" customFormat="1" hidden="1" outlineLevel="5" x14ac:dyDescent="0.25">
      <c r="A86" s="7" t="s">
        <v>57</v>
      </c>
      <c r="B86" s="12" t="s">
        <v>270</v>
      </c>
      <c r="C86" s="12" t="s">
        <v>58</v>
      </c>
      <c r="D86" s="31">
        <f>D87</f>
        <v>0</v>
      </c>
      <c r="E86" s="49">
        <f t="shared" si="1"/>
        <v>0</v>
      </c>
      <c r="F86" s="31">
        <f>F87</f>
        <v>0</v>
      </c>
    </row>
    <row r="87" spans="1:6" s="8" customFormat="1" hidden="1" outlineLevel="5" x14ac:dyDescent="0.25">
      <c r="A87" s="7" t="s">
        <v>59</v>
      </c>
      <c r="B87" s="12" t="s">
        <v>270</v>
      </c>
      <c r="C87" s="12" t="s">
        <v>60</v>
      </c>
      <c r="D87" s="31"/>
      <c r="E87" s="49">
        <f t="shared" si="1"/>
        <v>0</v>
      </c>
      <c r="F87" s="31"/>
    </row>
    <row r="88" spans="1:6" s="8" customFormat="1" ht="30" hidden="1" outlineLevel="3" x14ac:dyDescent="0.25">
      <c r="A88" s="7" t="s">
        <v>55</v>
      </c>
      <c r="B88" s="12" t="s">
        <v>61</v>
      </c>
      <c r="C88" s="12"/>
      <c r="D88" s="31">
        <f>D89</f>
        <v>0</v>
      </c>
      <c r="E88" s="49">
        <f t="shared" si="1"/>
        <v>0</v>
      </c>
      <c r="F88" s="31">
        <f>F89</f>
        <v>0</v>
      </c>
    </row>
    <row r="89" spans="1:6" s="8" customFormat="1" hidden="1" outlineLevel="4" x14ac:dyDescent="0.25">
      <c r="A89" s="7" t="s">
        <v>57</v>
      </c>
      <c r="B89" s="12" t="s">
        <v>61</v>
      </c>
      <c r="C89" s="12" t="s">
        <v>58</v>
      </c>
      <c r="D89" s="31">
        <f>D90</f>
        <v>0</v>
      </c>
      <c r="E89" s="49">
        <f t="shared" si="1"/>
        <v>0</v>
      </c>
      <c r="F89" s="31">
        <f>F90</f>
        <v>0</v>
      </c>
    </row>
    <row r="90" spans="1:6" s="8" customFormat="1" hidden="1" outlineLevel="5" x14ac:dyDescent="0.25">
      <c r="A90" s="7" t="s">
        <v>59</v>
      </c>
      <c r="B90" s="12" t="s">
        <v>61</v>
      </c>
      <c r="C90" s="12" t="s">
        <v>60</v>
      </c>
      <c r="D90" s="31"/>
      <c r="E90" s="49">
        <f t="shared" si="1"/>
        <v>0</v>
      </c>
      <c r="F90" s="31"/>
    </row>
    <row r="91" spans="1:6" s="8" customFormat="1" ht="28.5" collapsed="1" x14ac:dyDescent="0.25">
      <c r="A91" s="9" t="s">
        <v>62</v>
      </c>
      <c r="B91" s="10" t="s">
        <v>63</v>
      </c>
      <c r="C91" s="10"/>
      <c r="D91" s="34">
        <f>D92+D125+D140</f>
        <v>128874019</v>
      </c>
      <c r="E91" s="49">
        <f t="shared" si="1"/>
        <v>5561700</v>
      </c>
      <c r="F91" s="34">
        <f>F92+F125+F140</f>
        <v>134435719</v>
      </c>
    </row>
    <row r="92" spans="1:6" s="8" customFormat="1" outlineLevel="1" x14ac:dyDescent="0.25">
      <c r="A92" s="7" t="s">
        <v>64</v>
      </c>
      <c r="B92" s="12" t="s">
        <v>65</v>
      </c>
      <c r="C92" s="12"/>
      <c r="D92" s="31">
        <f>D93+D100+D104+D112</f>
        <v>32032000</v>
      </c>
      <c r="E92" s="49">
        <f t="shared" si="1"/>
        <v>3016000</v>
      </c>
      <c r="F92" s="31">
        <f>F93+F100+F104+F112</f>
        <v>35048000</v>
      </c>
    </row>
    <row r="93" spans="1:6" s="8" customFormat="1" ht="21.75" customHeight="1" outlineLevel="2" x14ac:dyDescent="0.25">
      <c r="A93" s="7" t="s">
        <v>66</v>
      </c>
      <c r="B93" s="12" t="s">
        <v>67</v>
      </c>
      <c r="C93" s="12"/>
      <c r="D93" s="31">
        <f>D94+D97</f>
        <v>1112000</v>
      </c>
      <c r="E93" s="49">
        <f t="shared" si="1"/>
        <v>-162000</v>
      </c>
      <c r="F93" s="31">
        <f>F94+F97</f>
        <v>950000</v>
      </c>
    </row>
    <row r="94" spans="1:6" s="8" customFormat="1" hidden="1" outlineLevel="3" x14ac:dyDescent="0.25">
      <c r="A94" s="7" t="s">
        <v>68</v>
      </c>
      <c r="B94" s="12" t="s">
        <v>69</v>
      </c>
      <c r="C94" s="12"/>
      <c r="D94" s="31">
        <f>D95</f>
        <v>162000</v>
      </c>
      <c r="E94" s="49">
        <f t="shared" si="1"/>
        <v>-162000</v>
      </c>
      <c r="F94" s="31">
        <f>F95</f>
        <v>0</v>
      </c>
    </row>
    <row r="95" spans="1:6" s="8" customFormat="1" ht="19.5" hidden="1" customHeight="1" outlineLevel="4" x14ac:dyDescent="0.25">
      <c r="A95" s="7" t="s">
        <v>11</v>
      </c>
      <c r="B95" s="12" t="s">
        <v>69</v>
      </c>
      <c r="C95" s="12" t="s">
        <v>12</v>
      </c>
      <c r="D95" s="31">
        <f>D96</f>
        <v>162000</v>
      </c>
      <c r="E95" s="49">
        <f t="shared" si="1"/>
        <v>-162000</v>
      </c>
      <c r="F95" s="31">
        <f>F96</f>
        <v>0</v>
      </c>
    </row>
    <row r="96" spans="1:6" s="8" customFormat="1" ht="30" hidden="1" outlineLevel="5" x14ac:dyDescent="0.25">
      <c r="A96" s="7" t="s">
        <v>13</v>
      </c>
      <c r="B96" s="12" t="s">
        <v>69</v>
      </c>
      <c r="C96" s="12" t="s">
        <v>14</v>
      </c>
      <c r="D96" s="31">
        <v>162000</v>
      </c>
      <c r="E96" s="49">
        <f t="shared" si="1"/>
        <v>-162000</v>
      </c>
      <c r="F96" s="31">
        <v>0</v>
      </c>
    </row>
    <row r="97" spans="1:6" s="8" customFormat="1" outlineLevel="3" collapsed="1" x14ac:dyDescent="0.25">
      <c r="A97" s="7" t="s">
        <v>70</v>
      </c>
      <c r="B97" s="12" t="s">
        <v>71</v>
      </c>
      <c r="C97" s="12"/>
      <c r="D97" s="31">
        <f>D98</f>
        <v>950000</v>
      </c>
      <c r="E97" s="49">
        <f t="shared" si="1"/>
        <v>0</v>
      </c>
      <c r="F97" s="31">
        <f>F98</f>
        <v>950000</v>
      </c>
    </row>
    <row r="98" spans="1:6" s="8" customFormat="1" ht="18.75" customHeight="1" outlineLevel="4" x14ac:dyDescent="0.25">
      <c r="A98" s="7" t="s">
        <v>11</v>
      </c>
      <c r="B98" s="12" t="s">
        <v>71</v>
      </c>
      <c r="C98" s="12" t="s">
        <v>12</v>
      </c>
      <c r="D98" s="31">
        <f>D99</f>
        <v>950000</v>
      </c>
      <c r="E98" s="49">
        <f t="shared" si="1"/>
        <v>0</v>
      </c>
      <c r="F98" s="31">
        <f>F99</f>
        <v>950000</v>
      </c>
    </row>
    <row r="99" spans="1:6" s="8" customFormat="1" ht="30" outlineLevel="5" x14ac:dyDescent="0.25">
      <c r="A99" s="7" t="s">
        <v>13</v>
      </c>
      <c r="B99" s="12" t="s">
        <v>71</v>
      </c>
      <c r="C99" s="12" t="s">
        <v>14</v>
      </c>
      <c r="D99" s="31">
        <v>950000</v>
      </c>
      <c r="E99" s="49">
        <f t="shared" si="1"/>
        <v>0</v>
      </c>
      <c r="F99" s="31">
        <v>950000</v>
      </c>
    </row>
    <row r="100" spans="1:6" s="8" customFormat="1" outlineLevel="2" x14ac:dyDescent="0.25">
      <c r="A100" s="7" t="s">
        <v>72</v>
      </c>
      <c r="B100" s="12" t="s">
        <v>73</v>
      </c>
      <c r="C100" s="12"/>
      <c r="D100" s="31">
        <f>D101</f>
        <v>2800000</v>
      </c>
      <c r="E100" s="49">
        <f t="shared" si="1"/>
        <v>-1196070.7</v>
      </c>
      <c r="F100" s="31">
        <f>F101</f>
        <v>1603929.3</v>
      </c>
    </row>
    <row r="101" spans="1:6" s="8" customFormat="1" outlineLevel="3" x14ac:dyDescent="0.25">
      <c r="A101" s="7" t="s">
        <v>74</v>
      </c>
      <c r="B101" s="12" t="s">
        <v>75</v>
      </c>
      <c r="C101" s="12"/>
      <c r="D101" s="31">
        <f>D102</f>
        <v>2800000</v>
      </c>
      <c r="E101" s="49">
        <f t="shared" si="1"/>
        <v>-1196070.7</v>
      </c>
      <c r="F101" s="31">
        <f>F102</f>
        <v>1603929.3</v>
      </c>
    </row>
    <row r="102" spans="1:6" s="8" customFormat="1" ht="19.5" customHeight="1" outlineLevel="4" x14ac:dyDescent="0.25">
      <c r="A102" s="7" t="s">
        <v>11</v>
      </c>
      <c r="B102" s="12" t="s">
        <v>75</v>
      </c>
      <c r="C102" s="12" t="s">
        <v>12</v>
      </c>
      <c r="D102" s="31">
        <f>D103</f>
        <v>2800000</v>
      </c>
      <c r="E102" s="49">
        <f t="shared" si="1"/>
        <v>-1196070.7</v>
      </c>
      <c r="F102" s="31">
        <f>F103</f>
        <v>1603929.3</v>
      </c>
    </row>
    <row r="103" spans="1:6" s="8" customFormat="1" ht="30" outlineLevel="5" x14ac:dyDescent="0.25">
      <c r="A103" s="7" t="s">
        <v>13</v>
      </c>
      <c r="B103" s="12" t="s">
        <v>75</v>
      </c>
      <c r="C103" s="12" t="s">
        <v>14</v>
      </c>
      <c r="D103" s="31">
        <v>2800000</v>
      </c>
      <c r="E103" s="49">
        <f t="shared" si="1"/>
        <v>-1196070.7</v>
      </c>
      <c r="F103" s="31">
        <v>1603929.3</v>
      </c>
    </row>
    <row r="104" spans="1:6" s="8" customFormat="1" ht="30" outlineLevel="2" x14ac:dyDescent="0.25">
      <c r="A104" s="7" t="s">
        <v>76</v>
      </c>
      <c r="B104" s="12" t="s">
        <v>77</v>
      </c>
      <c r="C104" s="12"/>
      <c r="D104" s="31">
        <f>D105</f>
        <v>22000000</v>
      </c>
      <c r="E104" s="49">
        <f t="shared" si="1"/>
        <v>1112090.0199999996</v>
      </c>
      <c r="F104" s="31">
        <f>F105</f>
        <v>23112090.02</v>
      </c>
    </row>
    <row r="105" spans="1:6" s="8" customFormat="1" ht="20.25" customHeight="1" outlineLevel="3" x14ac:dyDescent="0.25">
      <c r="A105" s="7" t="s">
        <v>78</v>
      </c>
      <c r="B105" s="12" t="s">
        <v>79</v>
      </c>
      <c r="C105" s="12"/>
      <c r="D105" s="31">
        <f>D106</f>
        <v>22000000</v>
      </c>
      <c r="E105" s="49">
        <f t="shared" si="1"/>
        <v>1112090.0199999996</v>
      </c>
      <c r="F105" s="31">
        <f>F106</f>
        <v>23112090.02</v>
      </c>
    </row>
    <row r="106" spans="1:6" s="8" customFormat="1" ht="20.25" customHeight="1" outlineLevel="4" x14ac:dyDescent="0.25">
      <c r="A106" s="7" t="s">
        <v>11</v>
      </c>
      <c r="B106" s="12" t="s">
        <v>79</v>
      </c>
      <c r="C106" s="12" t="s">
        <v>12</v>
      </c>
      <c r="D106" s="31">
        <f>D107</f>
        <v>22000000</v>
      </c>
      <c r="E106" s="49">
        <f t="shared" si="1"/>
        <v>1112090.0199999996</v>
      </c>
      <c r="F106" s="31">
        <f>F107</f>
        <v>23112090.02</v>
      </c>
    </row>
    <row r="107" spans="1:6" s="8" customFormat="1" ht="30" outlineLevel="5" x14ac:dyDescent="0.25">
      <c r="A107" s="7" t="s">
        <v>13</v>
      </c>
      <c r="B107" s="12" t="s">
        <v>79</v>
      </c>
      <c r="C107" s="12" t="s">
        <v>14</v>
      </c>
      <c r="D107" s="31">
        <v>22000000</v>
      </c>
      <c r="E107" s="49">
        <f t="shared" si="1"/>
        <v>1112090.0199999996</v>
      </c>
      <c r="F107" s="31">
        <v>23112090.02</v>
      </c>
    </row>
    <row r="108" spans="1:6" s="8" customFormat="1" hidden="1" outlineLevel="2" x14ac:dyDescent="0.25">
      <c r="A108" s="7" t="s">
        <v>288</v>
      </c>
      <c r="B108" s="12" t="s">
        <v>80</v>
      </c>
      <c r="C108" s="12"/>
      <c r="D108" s="31">
        <v>0</v>
      </c>
      <c r="E108" s="49">
        <f t="shared" si="1"/>
        <v>0</v>
      </c>
      <c r="F108" s="31">
        <v>0</v>
      </c>
    </row>
    <row r="109" spans="1:6" s="8" customFormat="1" hidden="1" outlineLevel="3" x14ac:dyDescent="0.25">
      <c r="A109" s="7" t="s">
        <v>289</v>
      </c>
      <c r="B109" s="12" t="s">
        <v>81</v>
      </c>
      <c r="C109" s="12"/>
      <c r="D109" s="31">
        <v>0</v>
      </c>
      <c r="E109" s="49">
        <f t="shared" si="1"/>
        <v>0</v>
      </c>
      <c r="F109" s="31">
        <v>0</v>
      </c>
    </row>
    <row r="110" spans="1:6" s="8" customFormat="1" hidden="1" outlineLevel="4" x14ac:dyDescent="0.25">
      <c r="A110" s="7" t="s">
        <v>11</v>
      </c>
      <c r="B110" s="12" t="s">
        <v>81</v>
      </c>
      <c r="C110" s="12" t="s">
        <v>12</v>
      </c>
      <c r="D110" s="31">
        <v>0</v>
      </c>
      <c r="E110" s="49">
        <f t="shared" si="1"/>
        <v>0</v>
      </c>
      <c r="F110" s="31">
        <v>0</v>
      </c>
    </row>
    <row r="111" spans="1:6" s="8" customFormat="1" ht="30" hidden="1" outlineLevel="5" x14ac:dyDescent="0.25">
      <c r="A111" s="7" t="s">
        <v>13</v>
      </c>
      <c r="B111" s="12" t="s">
        <v>81</v>
      </c>
      <c r="C111" s="12" t="s">
        <v>14</v>
      </c>
      <c r="D111" s="31">
        <v>0</v>
      </c>
      <c r="E111" s="49">
        <f t="shared" si="1"/>
        <v>0</v>
      </c>
      <c r="F111" s="31">
        <v>0</v>
      </c>
    </row>
    <row r="112" spans="1:6" s="8" customFormat="1" outlineLevel="2" collapsed="1" x14ac:dyDescent="0.25">
      <c r="A112" s="7" t="s">
        <v>82</v>
      </c>
      <c r="B112" s="12" t="s">
        <v>83</v>
      </c>
      <c r="C112" s="12"/>
      <c r="D112" s="31">
        <f>D113+D122</f>
        <v>6120000</v>
      </c>
      <c r="E112" s="49">
        <f t="shared" si="1"/>
        <v>3261980.6799999997</v>
      </c>
      <c r="F112" s="31">
        <f>F113+F122</f>
        <v>9381980.6799999997</v>
      </c>
    </row>
    <row r="113" spans="1:6" s="8" customFormat="1" outlineLevel="3" x14ac:dyDescent="0.25">
      <c r="A113" s="7" t="s">
        <v>84</v>
      </c>
      <c r="B113" s="12" t="s">
        <v>85</v>
      </c>
      <c r="C113" s="12"/>
      <c r="D113" s="31">
        <f>D114+D116+D120</f>
        <v>6120000</v>
      </c>
      <c r="E113" s="49">
        <f t="shared" si="1"/>
        <v>1633980.6799999997</v>
      </c>
      <c r="F113" s="31">
        <f>F114+F116+F120+F118</f>
        <v>7753980.6799999997</v>
      </c>
    </row>
    <row r="114" spans="1:6" s="8" customFormat="1" ht="18.75" customHeight="1" outlineLevel="4" x14ac:dyDescent="0.25">
      <c r="A114" s="7" t="s">
        <v>11</v>
      </c>
      <c r="B114" s="12" t="s">
        <v>85</v>
      </c>
      <c r="C114" s="12" t="s">
        <v>12</v>
      </c>
      <c r="D114" s="31">
        <f>D115</f>
        <v>6120000</v>
      </c>
      <c r="E114" s="49">
        <f t="shared" si="1"/>
        <v>-658481.08000000007</v>
      </c>
      <c r="F114" s="31">
        <f>F115</f>
        <v>5461518.9199999999</v>
      </c>
    </row>
    <row r="115" spans="1:6" s="8" customFormat="1" ht="30" outlineLevel="5" x14ac:dyDescent="0.25">
      <c r="A115" s="7" t="s">
        <v>13</v>
      </c>
      <c r="B115" s="12" t="s">
        <v>85</v>
      </c>
      <c r="C115" s="12" t="s">
        <v>14</v>
      </c>
      <c r="D115" s="31">
        <v>6120000</v>
      </c>
      <c r="E115" s="49">
        <f t="shared" si="1"/>
        <v>-658481.08000000007</v>
      </c>
      <c r="F115" s="31">
        <v>5461518.9199999999</v>
      </c>
    </row>
    <row r="116" spans="1:6" s="8" customFormat="1" outlineLevel="5" x14ac:dyDescent="0.25">
      <c r="A116" s="7" t="s">
        <v>43</v>
      </c>
      <c r="B116" s="12" t="s">
        <v>85</v>
      </c>
      <c r="C116" s="12" t="s">
        <v>44</v>
      </c>
      <c r="D116" s="31">
        <f>D117</f>
        <v>0</v>
      </c>
      <c r="E116" s="49">
        <f t="shared" si="1"/>
        <v>69000</v>
      </c>
      <c r="F116" s="31">
        <f>F117</f>
        <v>69000</v>
      </c>
    </row>
    <row r="117" spans="1:6" s="8" customFormat="1" outlineLevel="5" x14ac:dyDescent="0.25">
      <c r="A117" s="7" t="s">
        <v>237</v>
      </c>
      <c r="B117" s="12" t="s">
        <v>85</v>
      </c>
      <c r="C117" s="12" t="s">
        <v>238</v>
      </c>
      <c r="D117" s="31">
        <v>0</v>
      </c>
      <c r="E117" s="49">
        <f t="shared" si="1"/>
        <v>69000</v>
      </c>
      <c r="F117" s="31">
        <v>69000</v>
      </c>
    </row>
    <row r="118" spans="1:6" s="8" customFormat="1" ht="30" outlineLevel="5" x14ac:dyDescent="0.25">
      <c r="A118" s="7" t="s">
        <v>101</v>
      </c>
      <c r="B118" s="12" t="s">
        <v>85</v>
      </c>
      <c r="C118" s="12" t="s">
        <v>102</v>
      </c>
      <c r="D118" s="31">
        <v>0</v>
      </c>
      <c r="E118" s="49">
        <f t="shared" si="1"/>
        <v>1572570.76</v>
      </c>
      <c r="F118" s="31">
        <f>F119</f>
        <v>1572570.76</v>
      </c>
    </row>
    <row r="119" spans="1:6" s="8" customFormat="1" outlineLevel="5" x14ac:dyDescent="0.25">
      <c r="A119" s="7" t="s">
        <v>425</v>
      </c>
      <c r="B119" s="12" t="s">
        <v>85</v>
      </c>
      <c r="C119" s="12" t="s">
        <v>424</v>
      </c>
      <c r="D119" s="31">
        <v>0</v>
      </c>
      <c r="E119" s="49">
        <f t="shared" si="1"/>
        <v>1572570.76</v>
      </c>
      <c r="F119" s="31">
        <v>1572570.76</v>
      </c>
    </row>
    <row r="120" spans="1:6" s="8" customFormat="1" outlineLevel="5" x14ac:dyDescent="0.25">
      <c r="A120" s="7" t="s">
        <v>29</v>
      </c>
      <c r="B120" s="12" t="s">
        <v>85</v>
      </c>
      <c r="C120" s="12" t="s">
        <v>30</v>
      </c>
      <c r="D120" s="31">
        <v>0</v>
      </c>
      <c r="E120" s="49">
        <f t="shared" si="1"/>
        <v>650891</v>
      </c>
      <c r="F120" s="31">
        <f>F121</f>
        <v>650891</v>
      </c>
    </row>
    <row r="121" spans="1:6" s="8" customFormat="1" outlineLevel="5" x14ac:dyDescent="0.25">
      <c r="A121" s="7" t="s">
        <v>272</v>
      </c>
      <c r="B121" s="12" t="s">
        <v>85</v>
      </c>
      <c r="C121" s="12" t="s">
        <v>271</v>
      </c>
      <c r="D121" s="31">
        <v>0</v>
      </c>
      <c r="E121" s="49">
        <f t="shared" si="1"/>
        <v>650891</v>
      </c>
      <c r="F121" s="31">
        <v>650891</v>
      </c>
    </row>
    <row r="122" spans="1:6" s="8" customFormat="1" ht="30" outlineLevel="5" x14ac:dyDescent="0.25">
      <c r="A122" s="6" t="s">
        <v>277</v>
      </c>
      <c r="B122" s="12" t="s">
        <v>279</v>
      </c>
      <c r="C122" s="12"/>
      <c r="D122" s="31">
        <f>D123</f>
        <v>0</v>
      </c>
      <c r="E122" s="49">
        <f t="shared" si="1"/>
        <v>1628000</v>
      </c>
      <c r="F122" s="31">
        <f>F123</f>
        <v>1628000</v>
      </c>
    </row>
    <row r="123" spans="1:6" s="8" customFormat="1" outlineLevel="5" x14ac:dyDescent="0.25">
      <c r="A123" s="6" t="s">
        <v>278</v>
      </c>
      <c r="B123" s="12" t="s">
        <v>279</v>
      </c>
      <c r="C123" s="12" t="s">
        <v>12</v>
      </c>
      <c r="D123" s="31">
        <f>D124</f>
        <v>0</v>
      </c>
      <c r="E123" s="49">
        <f t="shared" si="1"/>
        <v>1628000</v>
      </c>
      <c r="F123" s="31">
        <f>F124</f>
        <v>1628000</v>
      </c>
    </row>
    <row r="124" spans="1:6" s="8" customFormat="1" ht="30" outlineLevel="5" x14ac:dyDescent="0.25">
      <c r="A124" s="6" t="s">
        <v>13</v>
      </c>
      <c r="B124" s="12" t="s">
        <v>279</v>
      </c>
      <c r="C124" s="12" t="s">
        <v>14</v>
      </c>
      <c r="D124" s="31">
        <v>0</v>
      </c>
      <c r="E124" s="49">
        <f t="shared" si="1"/>
        <v>1628000</v>
      </c>
      <c r="F124" s="31">
        <v>1628000</v>
      </c>
    </row>
    <row r="125" spans="1:6" s="8" customFormat="1" outlineLevel="1" x14ac:dyDescent="0.25">
      <c r="A125" s="7" t="s">
        <v>86</v>
      </c>
      <c r="B125" s="12" t="s">
        <v>87</v>
      </c>
      <c r="C125" s="12"/>
      <c r="D125" s="31">
        <f>D126</f>
        <v>9839719</v>
      </c>
      <c r="E125" s="49">
        <f t="shared" si="1"/>
        <v>1752000</v>
      </c>
      <c r="F125" s="31">
        <f>F126</f>
        <v>11591719</v>
      </c>
    </row>
    <row r="126" spans="1:6" s="8" customFormat="1" ht="21" customHeight="1" outlineLevel="2" x14ac:dyDescent="0.25">
      <c r="A126" s="7" t="s">
        <v>88</v>
      </c>
      <c r="B126" s="12" t="s">
        <v>89</v>
      </c>
      <c r="C126" s="12"/>
      <c r="D126" s="31">
        <f>D127+D134</f>
        <v>9839719</v>
      </c>
      <c r="E126" s="49">
        <f t="shared" si="1"/>
        <v>1752000</v>
      </c>
      <c r="F126" s="31">
        <f>F127+F134+F137</f>
        <v>11591719</v>
      </c>
    </row>
    <row r="127" spans="1:6" s="8" customFormat="1" hidden="1" outlineLevel="3" x14ac:dyDescent="0.25">
      <c r="A127" s="7" t="s">
        <v>90</v>
      </c>
      <c r="B127" s="12" t="s">
        <v>91</v>
      </c>
      <c r="C127" s="12"/>
      <c r="D127" s="31">
        <f>D128+D130+D132</f>
        <v>9839719</v>
      </c>
      <c r="E127" s="49">
        <f t="shared" si="1"/>
        <v>-9839719</v>
      </c>
      <c r="F127" s="31">
        <f>F128+F130+F132</f>
        <v>0</v>
      </c>
    </row>
    <row r="128" spans="1:6" s="8" customFormat="1" ht="45" hidden="1" outlineLevel="4" x14ac:dyDescent="0.25">
      <c r="A128" s="7" t="s">
        <v>92</v>
      </c>
      <c r="B128" s="12" t="s">
        <v>91</v>
      </c>
      <c r="C128" s="12" t="s">
        <v>93</v>
      </c>
      <c r="D128" s="31">
        <f>D129</f>
        <v>9283606</v>
      </c>
      <c r="E128" s="49">
        <f t="shared" si="1"/>
        <v>-9283606</v>
      </c>
      <c r="F128" s="31">
        <f>F129</f>
        <v>0</v>
      </c>
    </row>
    <row r="129" spans="1:6" s="8" customFormat="1" hidden="1" outlineLevel="5" x14ac:dyDescent="0.25">
      <c r="A129" s="7" t="s">
        <v>94</v>
      </c>
      <c r="B129" s="12" t="s">
        <v>91</v>
      </c>
      <c r="C129" s="12" t="s">
        <v>95</v>
      </c>
      <c r="D129" s="31">
        <v>9283606</v>
      </c>
      <c r="E129" s="49">
        <f t="shared" si="1"/>
        <v>-9283606</v>
      </c>
      <c r="F129" s="31"/>
    </row>
    <row r="130" spans="1:6" s="8" customFormat="1" ht="19.5" hidden="1" customHeight="1" outlineLevel="4" x14ac:dyDescent="0.25">
      <c r="A130" s="7" t="s">
        <v>11</v>
      </c>
      <c r="B130" s="12" t="s">
        <v>91</v>
      </c>
      <c r="C130" s="12" t="s">
        <v>12</v>
      </c>
      <c r="D130" s="31">
        <f>D131</f>
        <v>551113</v>
      </c>
      <c r="E130" s="49">
        <f t="shared" si="1"/>
        <v>-551113</v>
      </c>
      <c r="F130" s="31">
        <f>F131</f>
        <v>0</v>
      </c>
    </row>
    <row r="131" spans="1:6" s="8" customFormat="1" ht="30" hidden="1" outlineLevel="5" x14ac:dyDescent="0.25">
      <c r="A131" s="7" t="s">
        <v>13</v>
      </c>
      <c r="B131" s="12" t="s">
        <v>91</v>
      </c>
      <c r="C131" s="12" t="s">
        <v>14</v>
      </c>
      <c r="D131" s="31">
        <v>551113</v>
      </c>
      <c r="E131" s="49">
        <f t="shared" si="1"/>
        <v>-551113</v>
      </c>
      <c r="F131" s="31"/>
    </row>
    <row r="132" spans="1:6" s="8" customFormat="1" hidden="1" outlineLevel="4" x14ac:dyDescent="0.25">
      <c r="A132" s="7" t="s">
        <v>29</v>
      </c>
      <c r="B132" s="12" t="s">
        <v>91</v>
      </c>
      <c r="C132" s="12" t="s">
        <v>30</v>
      </c>
      <c r="D132" s="31">
        <f>D133</f>
        <v>5000</v>
      </c>
      <c r="E132" s="49">
        <f t="shared" si="1"/>
        <v>-5000</v>
      </c>
      <c r="F132" s="31">
        <f>F133</f>
        <v>0</v>
      </c>
    </row>
    <row r="133" spans="1:6" s="8" customFormat="1" hidden="1" outlineLevel="5" x14ac:dyDescent="0.25">
      <c r="A133" s="7" t="s">
        <v>31</v>
      </c>
      <c r="B133" s="12" t="s">
        <v>91</v>
      </c>
      <c r="C133" s="12" t="s">
        <v>32</v>
      </c>
      <c r="D133" s="31">
        <v>5000</v>
      </c>
      <c r="E133" s="49">
        <f t="shared" si="1"/>
        <v>-5000</v>
      </c>
      <c r="F133" s="31"/>
    </row>
    <row r="134" spans="1:6" s="8" customFormat="1" ht="30" hidden="1" outlineLevel="3" x14ac:dyDescent="0.25">
      <c r="A134" s="7" t="s">
        <v>96</v>
      </c>
      <c r="B134" s="12" t="s">
        <v>97</v>
      </c>
      <c r="C134" s="12"/>
      <c r="D134" s="31">
        <f>D135</f>
        <v>0</v>
      </c>
      <c r="E134" s="49">
        <f t="shared" si="1"/>
        <v>0</v>
      </c>
      <c r="F134" s="31">
        <f>F135</f>
        <v>0</v>
      </c>
    </row>
    <row r="135" spans="1:6" s="8" customFormat="1" ht="19.5" hidden="1" customHeight="1" outlineLevel="4" x14ac:dyDescent="0.25">
      <c r="A135" s="7" t="s">
        <v>11</v>
      </c>
      <c r="B135" s="12" t="s">
        <v>97</v>
      </c>
      <c r="C135" s="12" t="s">
        <v>12</v>
      </c>
      <c r="D135" s="31">
        <f>D136</f>
        <v>0</v>
      </c>
      <c r="E135" s="49">
        <f t="shared" si="1"/>
        <v>0</v>
      </c>
      <c r="F135" s="31">
        <f>F136</f>
        <v>0</v>
      </c>
    </row>
    <row r="136" spans="1:6" s="8" customFormat="1" ht="30" hidden="1" outlineLevel="5" x14ac:dyDescent="0.25">
      <c r="A136" s="7" t="s">
        <v>13</v>
      </c>
      <c r="B136" s="12" t="s">
        <v>97</v>
      </c>
      <c r="C136" s="12" t="s">
        <v>14</v>
      </c>
      <c r="D136" s="31">
        <v>0</v>
      </c>
      <c r="E136" s="49">
        <f t="shared" si="1"/>
        <v>0</v>
      </c>
      <c r="F136" s="31"/>
    </row>
    <row r="137" spans="1:6" s="8" customFormat="1" ht="25.5" customHeight="1" outlineLevel="5" x14ac:dyDescent="0.25">
      <c r="A137" s="7" t="s">
        <v>429</v>
      </c>
      <c r="B137" s="12" t="s">
        <v>428</v>
      </c>
      <c r="C137" s="12"/>
      <c r="D137" s="31">
        <v>0</v>
      </c>
      <c r="E137" s="49">
        <f t="shared" si="1"/>
        <v>11591719</v>
      </c>
      <c r="F137" s="31">
        <f>F138</f>
        <v>11591719</v>
      </c>
    </row>
    <row r="138" spans="1:6" s="8" customFormat="1" ht="30" outlineLevel="5" x14ac:dyDescent="0.25">
      <c r="A138" s="7" t="s">
        <v>101</v>
      </c>
      <c r="B138" s="12" t="s">
        <v>428</v>
      </c>
      <c r="C138" s="12" t="s">
        <v>102</v>
      </c>
      <c r="D138" s="31">
        <v>0</v>
      </c>
      <c r="E138" s="49">
        <f t="shared" si="1"/>
        <v>11591719</v>
      </c>
      <c r="F138" s="31">
        <f>F139</f>
        <v>11591719</v>
      </c>
    </row>
    <row r="139" spans="1:6" s="8" customFormat="1" outlineLevel="5" x14ac:dyDescent="0.25">
      <c r="A139" s="7" t="s">
        <v>425</v>
      </c>
      <c r="B139" s="12" t="s">
        <v>428</v>
      </c>
      <c r="C139" s="12" t="s">
        <v>424</v>
      </c>
      <c r="D139" s="31">
        <v>0</v>
      </c>
      <c r="E139" s="49">
        <f t="shared" si="1"/>
        <v>11591719</v>
      </c>
      <c r="F139" s="31">
        <v>11591719</v>
      </c>
    </row>
    <row r="140" spans="1:6" s="8" customFormat="1" outlineLevel="1" x14ac:dyDescent="0.25">
      <c r="A140" s="7" t="s">
        <v>396</v>
      </c>
      <c r="B140" s="12" t="s">
        <v>98</v>
      </c>
      <c r="C140" s="12"/>
      <c r="D140" s="31">
        <f>D141</f>
        <v>87002300</v>
      </c>
      <c r="E140" s="49">
        <f t="shared" si="1"/>
        <v>793700</v>
      </c>
      <c r="F140" s="31">
        <f>F141</f>
        <v>87796000</v>
      </c>
    </row>
    <row r="141" spans="1:6" s="8" customFormat="1" ht="30" outlineLevel="2" x14ac:dyDescent="0.25">
      <c r="A141" s="7" t="s">
        <v>397</v>
      </c>
      <c r="B141" s="12" t="s">
        <v>99</v>
      </c>
      <c r="C141" s="12"/>
      <c r="D141" s="31">
        <f>D142</f>
        <v>87002300</v>
      </c>
      <c r="E141" s="49">
        <f t="shared" si="1"/>
        <v>793700</v>
      </c>
      <c r="F141" s="31">
        <f>F142</f>
        <v>87796000</v>
      </c>
    </row>
    <row r="142" spans="1:6" s="8" customFormat="1" ht="20.25" customHeight="1" outlineLevel="3" x14ac:dyDescent="0.25">
      <c r="A142" s="7" t="s">
        <v>398</v>
      </c>
      <c r="B142" s="12" t="s">
        <v>100</v>
      </c>
      <c r="C142" s="12"/>
      <c r="D142" s="31">
        <f>D143</f>
        <v>87002300</v>
      </c>
      <c r="E142" s="49">
        <f t="shared" si="1"/>
        <v>793700</v>
      </c>
      <c r="F142" s="31">
        <f>F143</f>
        <v>87796000</v>
      </c>
    </row>
    <row r="143" spans="1:6" s="8" customFormat="1" ht="30" outlineLevel="4" x14ac:dyDescent="0.25">
      <c r="A143" s="7" t="s">
        <v>101</v>
      </c>
      <c r="B143" s="12" t="s">
        <v>100</v>
      </c>
      <c r="C143" s="12" t="s">
        <v>102</v>
      </c>
      <c r="D143" s="31">
        <f>D144</f>
        <v>87002300</v>
      </c>
      <c r="E143" s="49">
        <f t="shared" si="1"/>
        <v>793700</v>
      </c>
      <c r="F143" s="31">
        <f>F144</f>
        <v>87796000</v>
      </c>
    </row>
    <row r="144" spans="1:6" s="8" customFormat="1" outlineLevel="5" x14ac:dyDescent="0.25">
      <c r="A144" s="7" t="s">
        <v>425</v>
      </c>
      <c r="B144" s="12" t="s">
        <v>100</v>
      </c>
      <c r="C144" s="12" t="s">
        <v>424</v>
      </c>
      <c r="D144" s="31">
        <v>87002300</v>
      </c>
      <c r="E144" s="49">
        <f t="shared" si="1"/>
        <v>793700</v>
      </c>
      <c r="F144" s="31">
        <v>87796000</v>
      </c>
    </row>
    <row r="145" spans="1:6" s="8" customFormat="1" ht="33" customHeight="1" x14ac:dyDescent="0.25">
      <c r="A145" s="9" t="s">
        <v>103</v>
      </c>
      <c r="B145" s="10" t="s">
        <v>104</v>
      </c>
      <c r="C145" s="10"/>
      <c r="D145" s="34">
        <f>D146</f>
        <v>1015000</v>
      </c>
      <c r="E145" s="49">
        <f t="shared" si="1"/>
        <v>0</v>
      </c>
      <c r="F145" s="34">
        <f>F146</f>
        <v>1015000</v>
      </c>
    </row>
    <row r="146" spans="1:6" s="8" customFormat="1" ht="30" outlineLevel="1" x14ac:dyDescent="0.25">
      <c r="A146" s="7" t="s">
        <v>105</v>
      </c>
      <c r="B146" s="12" t="s">
        <v>106</v>
      </c>
      <c r="C146" s="12"/>
      <c r="D146" s="31">
        <f>D147+D160+D173+D180+D190+D200+D204+D208</f>
        <v>1015000</v>
      </c>
      <c r="E146" s="49">
        <f t="shared" si="1"/>
        <v>0</v>
      </c>
      <c r="F146" s="31">
        <f>F147+F160+F173+F180+F190+F200+F204+F208</f>
        <v>1015000</v>
      </c>
    </row>
    <row r="147" spans="1:6" s="8" customFormat="1" ht="30" outlineLevel="2" x14ac:dyDescent="0.25">
      <c r="A147" s="25" t="s">
        <v>353</v>
      </c>
      <c r="B147" s="26" t="s">
        <v>107</v>
      </c>
      <c r="C147" s="26"/>
      <c r="D147" s="31">
        <f>D148+D151+D154+D157</f>
        <v>200000</v>
      </c>
      <c r="E147" s="49">
        <f t="shared" si="1"/>
        <v>0</v>
      </c>
      <c r="F147" s="31">
        <f>F148+F151+F154+F157</f>
        <v>200000</v>
      </c>
    </row>
    <row r="148" spans="1:6" s="8" customFormat="1" outlineLevel="3" x14ac:dyDescent="0.25">
      <c r="A148" s="25" t="s">
        <v>292</v>
      </c>
      <c r="B148" s="26" t="s">
        <v>108</v>
      </c>
      <c r="C148" s="26"/>
      <c r="D148" s="31">
        <f>D149</f>
        <v>200000</v>
      </c>
      <c r="E148" s="49">
        <f t="shared" ref="E148:E211" si="2">F148-D148</f>
        <v>0</v>
      </c>
      <c r="F148" s="31">
        <f>F149</f>
        <v>200000</v>
      </c>
    </row>
    <row r="149" spans="1:6" s="8" customFormat="1" ht="19.5" customHeight="1" outlineLevel="4" x14ac:dyDescent="0.25">
      <c r="A149" s="25" t="s">
        <v>11</v>
      </c>
      <c r="B149" s="26" t="s">
        <v>108</v>
      </c>
      <c r="C149" s="26" t="s">
        <v>12</v>
      </c>
      <c r="D149" s="31">
        <f>D150</f>
        <v>200000</v>
      </c>
      <c r="E149" s="49">
        <f t="shared" si="2"/>
        <v>0</v>
      </c>
      <c r="F149" s="31">
        <f>F150</f>
        <v>200000</v>
      </c>
    </row>
    <row r="150" spans="1:6" s="8" customFormat="1" ht="30" outlineLevel="5" x14ac:dyDescent="0.25">
      <c r="A150" s="25" t="s">
        <v>13</v>
      </c>
      <c r="B150" s="26" t="s">
        <v>108</v>
      </c>
      <c r="C150" s="26" t="s">
        <v>14</v>
      </c>
      <c r="D150" s="31">
        <v>200000</v>
      </c>
      <c r="E150" s="49">
        <f t="shared" si="2"/>
        <v>0</v>
      </c>
      <c r="F150" s="31">
        <v>200000</v>
      </c>
    </row>
    <row r="151" spans="1:6" s="8" customFormat="1" hidden="1" outlineLevel="2" x14ac:dyDescent="0.25">
      <c r="A151" s="25" t="s">
        <v>293</v>
      </c>
      <c r="B151" s="26" t="s">
        <v>313</v>
      </c>
      <c r="C151" s="26"/>
      <c r="D151" s="31">
        <f>D152</f>
        <v>0</v>
      </c>
      <c r="E151" s="49">
        <f t="shared" si="2"/>
        <v>0</v>
      </c>
      <c r="F151" s="31">
        <f>F152</f>
        <v>0</v>
      </c>
    </row>
    <row r="152" spans="1:6" s="8" customFormat="1" hidden="1" outlineLevel="3" x14ac:dyDescent="0.25">
      <c r="A152" s="25" t="s">
        <v>11</v>
      </c>
      <c r="B152" s="26" t="s">
        <v>313</v>
      </c>
      <c r="C152" s="26" t="s">
        <v>12</v>
      </c>
      <c r="D152" s="31">
        <f>D153</f>
        <v>0</v>
      </c>
      <c r="E152" s="49">
        <f t="shared" si="2"/>
        <v>0</v>
      </c>
      <c r="F152" s="31">
        <f>F153</f>
        <v>0</v>
      </c>
    </row>
    <row r="153" spans="1:6" s="8" customFormat="1" ht="30" hidden="1" outlineLevel="4" x14ac:dyDescent="0.25">
      <c r="A153" s="25" t="s">
        <v>13</v>
      </c>
      <c r="B153" s="26" t="s">
        <v>313</v>
      </c>
      <c r="C153" s="26" t="s">
        <v>14</v>
      </c>
      <c r="D153" s="31"/>
      <c r="E153" s="49">
        <f t="shared" si="2"/>
        <v>0</v>
      </c>
      <c r="F153" s="31"/>
    </row>
    <row r="154" spans="1:6" s="8" customFormat="1" hidden="1" outlineLevel="5" x14ac:dyDescent="0.25">
      <c r="A154" s="25" t="s">
        <v>294</v>
      </c>
      <c r="B154" s="26" t="s">
        <v>314</v>
      </c>
      <c r="C154" s="26"/>
      <c r="D154" s="31">
        <f>D155</f>
        <v>0</v>
      </c>
      <c r="E154" s="49">
        <f t="shared" si="2"/>
        <v>0</v>
      </c>
      <c r="F154" s="31">
        <f>F155</f>
        <v>0</v>
      </c>
    </row>
    <row r="155" spans="1:6" s="8" customFormat="1" ht="21" hidden="1" customHeight="1" outlineLevel="2" x14ac:dyDescent="0.25">
      <c r="A155" s="25" t="s">
        <v>11</v>
      </c>
      <c r="B155" s="26" t="s">
        <v>314</v>
      </c>
      <c r="C155" s="26" t="s">
        <v>12</v>
      </c>
      <c r="D155" s="31">
        <f>D156</f>
        <v>0</v>
      </c>
      <c r="E155" s="49">
        <f t="shared" si="2"/>
        <v>0</v>
      </c>
      <c r="F155" s="31">
        <f>F156</f>
        <v>0</v>
      </c>
    </row>
    <row r="156" spans="1:6" s="8" customFormat="1" ht="30" hidden="1" outlineLevel="3" x14ac:dyDescent="0.25">
      <c r="A156" s="25" t="s">
        <v>13</v>
      </c>
      <c r="B156" s="26" t="s">
        <v>314</v>
      </c>
      <c r="C156" s="26" t="s">
        <v>14</v>
      </c>
      <c r="D156" s="31"/>
      <c r="E156" s="49">
        <f t="shared" si="2"/>
        <v>0</v>
      </c>
      <c r="F156" s="31"/>
    </row>
    <row r="157" spans="1:6" s="8" customFormat="1" ht="30" hidden="1" outlineLevel="4" x14ac:dyDescent="0.25">
      <c r="A157" s="25" t="s">
        <v>295</v>
      </c>
      <c r="B157" s="26" t="s">
        <v>315</v>
      </c>
      <c r="C157" s="26"/>
      <c r="D157" s="31">
        <f>D158</f>
        <v>0</v>
      </c>
      <c r="E157" s="49">
        <f t="shared" si="2"/>
        <v>0</v>
      </c>
      <c r="F157" s="31">
        <f>F158</f>
        <v>0</v>
      </c>
    </row>
    <row r="158" spans="1:6" s="8" customFormat="1" hidden="1" outlineLevel="5" x14ac:dyDescent="0.25">
      <c r="A158" s="25" t="s">
        <v>11</v>
      </c>
      <c r="B158" s="26" t="s">
        <v>315</v>
      </c>
      <c r="C158" s="26" t="s">
        <v>12</v>
      </c>
      <c r="D158" s="31">
        <f>D159</f>
        <v>0</v>
      </c>
      <c r="E158" s="49">
        <f t="shared" si="2"/>
        <v>0</v>
      </c>
      <c r="F158" s="31">
        <f>F159</f>
        <v>0</v>
      </c>
    </row>
    <row r="159" spans="1:6" s="8" customFormat="1" ht="30" hidden="1" outlineLevel="2" x14ac:dyDescent="0.25">
      <c r="A159" s="25" t="s">
        <v>13</v>
      </c>
      <c r="B159" s="26" t="s">
        <v>315</v>
      </c>
      <c r="C159" s="26" t="s">
        <v>14</v>
      </c>
      <c r="D159" s="31"/>
      <c r="E159" s="49">
        <f t="shared" si="2"/>
        <v>0</v>
      </c>
      <c r="F159" s="31"/>
    </row>
    <row r="160" spans="1:6" s="8" customFormat="1" ht="33.75" customHeight="1" outlineLevel="3" x14ac:dyDescent="0.25">
      <c r="A160" s="25" t="s">
        <v>296</v>
      </c>
      <c r="B160" s="26" t="s">
        <v>109</v>
      </c>
      <c r="C160" s="26"/>
      <c r="D160" s="31">
        <f>-D161+D164+D167+D170</f>
        <v>25000</v>
      </c>
      <c r="E160" s="49">
        <f t="shared" si="2"/>
        <v>0</v>
      </c>
      <c r="F160" s="31">
        <f>-F161+F164+F167+F170</f>
        <v>25000</v>
      </c>
    </row>
    <row r="161" spans="1:6" s="8" customFormat="1" hidden="1" outlineLevel="4" x14ac:dyDescent="0.25">
      <c r="A161" s="25" t="s">
        <v>297</v>
      </c>
      <c r="B161" s="26" t="s">
        <v>110</v>
      </c>
      <c r="C161" s="26"/>
      <c r="D161" s="31">
        <f>D162</f>
        <v>0</v>
      </c>
      <c r="E161" s="49">
        <f t="shared" si="2"/>
        <v>0</v>
      </c>
      <c r="F161" s="31">
        <f>F162</f>
        <v>0</v>
      </c>
    </row>
    <row r="162" spans="1:6" s="8" customFormat="1" hidden="1" outlineLevel="5" x14ac:dyDescent="0.25">
      <c r="A162" s="25" t="s">
        <v>11</v>
      </c>
      <c r="B162" s="26" t="s">
        <v>110</v>
      </c>
      <c r="C162" s="26" t="s">
        <v>12</v>
      </c>
      <c r="D162" s="31">
        <f>D163</f>
        <v>0</v>
      </c>
      <c r="E162" s="49">
        <f t="shared" si="2"/>
        <v>0</v>
      </c>
      <c r="F162" s="31">
        <f>F163</f>
        <v>0</v>
      </c>
    </row>
    <row r="163" spans="1:6" s="8" customFormat="1" ht="30" hidden="1" outlineLevel="5" x14ac:dyDescent="0.25">
      <c r="A163" s="25" t="s">
        <v>13</v>
      </c>
      <c r="B163" s="26" t="s">
        <v>110</v>
      </c>
      <c r="C163" s="26" t="s">
        <v>14</v>
      </c>
      <c r="D163" s="31"/>
      <c r="E163" s="49">
        <f t="shared" si="2"/>
        <v>0</v>
      </c>
      <c r="F163" s="31"/>
    </row>
    <row r="164" spans="1:6" s="8" customFormat="1" hidden="1" outlineLevel="5" x14ac:dyDescent="0.25">
      <c r="A164" s="25" t="s">
        <v>298</v>
      </c>
      <c r="B164" s="26" t="s">
        <v>316</v>
      </c>
      <c r="C164" s="26"/>
      <c r="D164" s="31">
        <f>D165</f>
        <v>0</v>
      </c>
      <c r="E164" s="49">
        <f t="shared" si="2"/>
        <v>0</v>
      </c>
      <c r="F164" s="31">
        <f>F165</f>
        <v>0</v>
      </c>
    </row>
    <row r="165" spans="1:6" s="8" customFormat="1" hidden="1" outlineLevel="5" x14ac:dyDescent="0.25">
      <c r="A165" s="25" t="s">
        <v>11</v>
      </c>
      <c r="B165" s="26" t="s">
        <v>316</v>
      </c>
      <c r="C165" s="26" t="s">
        <v>12</v>
      </c>
      <c r="D165" s="31">
        <f>D166</f>
        <v>0</v>
      </c>
      <c r="E165" s="49">
        <f t="shared" si="2"/>
        <v>0</v>
      </c>
      <c r="F165" s="31">
        <f>F166</f>
        <v>0</v>
      </c>
    </row>
    <row r="166" spans="1:6" s="8" customFormat="1" ht="30" hidden="1" outlineLevel="5" x14ac:dyDescent="0.25">
      <c r="A166" s="25" t="s">
        <v>13</v>
      </c>
      <c r="B166" s="26" t="s">
        <v>316</v>
      </c>
      <c r="C166" s="26" t="s">
        <v>14</v>
      </c>
      <c r="D166" s="31"/>
      <c r="E166" s="49">
        <f t="shared" si="2"/>
        <v>0</v>
      </c>
      <c r="F166" s="31"/>
    </row>
    <row r="167" spans="1:6" s="8" customFormat="1" ht="30" hidden="1" outlineLevel="5" x14ac:dyDescent="0.25">
      <c r="A167" s="25" t="s">
        <v>357</v>
      </c>
      <c r="B167" s="26" t="s">
        <v>317</v>
      </c>
      <c r="C167" s="26"/>
      <c r="D167" s="31">
        <f>D168</f>
        <v>0</v>
      </c>
      <c r="E167" s="49">
        <f t="shared" si="2"/>
        <v>0</v>
      </c>
      <c r="F167" s="31">
        <f>F168</f>
        <v>0</v>
      </c>
    </row>
    <row r="168" spans="1:6" s="8" customFormat="1" hidden="1" outlineLevel="5" x14ac:dyDescent="0.25">
      <c r="A168" s="25" t="s">
        <v>11</v>
      </c>
      <c r="B168" s="26" t="s">
        <v>317</v>
      </c>
      <c r="C168" s="26" t="s">
        <v>12</v>
      </c>
      <c r="D168" s="31">
        <f>D169</f>
        <v>0</v>
      </c>
      <c r="E168" s="49">
        <f t="shared" si="2"/>
        <v>0</v>
      </c>
      <c r="F168" s="31">
        <f>F169</f>
        <v>0</v>
      </c>
    </row>
    <row r="169" spans="1:6" s="8" customFormat="1" ht="30" hidden="1" outlineLevel="5" x14ac:dyDescent="0.25">
      <c r="A169" s="25" t="s">
        <v>13</v>
      </c>
      <c r="B169" s="26" t="s">
        <v>317</v>
      </c>
      <c r="C169" s="26" t="s">
        <v>14</v>
      </c>
      <c r="D169" s="31"/>
      <c r="E169" s="49">
        <f t="shared" si="2"/>
        <v>0</v>
      </c>
      <c r="F169" s="31"/>
    </row>
    <row r="170" spans="1:6" s="8" customFormat="1" outlineLevel="5" x14ac:dyDescent="0.25">
      <c r="A170" s="25" t="s">
        <v>299</v>
      </c>
      <c r="B170" s="26" t="s">
        <v>318</v>
      </c>
      <c r="C170" s="26"/>
      <c r="D170" s="31">
        <f>D171</f>
        <v>25000</v>
      </c>
      <c r="E170" s="49">
        <f t="shared" si="2"/>
        <v>0</v>
      </c>
      <c r="F170" s="31">
        <f>F171</f>
        <v>25000</v>
      </c>
    </row>
    <row r="171" spans="1:6" s="8" customFormat="1" ht="18.75" customHeight="1" outlineLevel="5" x14ac:dyDescent="0.25">
      <c r="A171" s="25" t="s">
        <v>11</v>
      </c>
      <c r="B171" s="26" t="s">
        <v>318</v>
      </c>
      <c r="C171" s="26" t="s">
        <v>12</v>
      </c>
      <c r="D171" s="31">
        <f>D172</f>
        <v>25000</v>
      </c>
      <c r="E171" s="49">
        <f t="shared" si="2"/>
        <v>0</v>
      </c>
      <c r="F171" s="31">
        <f>F172</f>
        <v>25000</v>
      </c>
    </row>
    <row r="172" spans="1:6" s="8" customFormat="1" ht="30" outlineLevel="5" x14ac:dyDescent="0.25">
      <c r="A172" s="25" t="s">
        <v>13</v>
      </c>
      <c r="B172" s="26" t="s">
        <v>318</v>
      </c>
      <c r="C172" s="26" t="s">
        <v>14</v>
      </c>
      <c r="D172" s="31">
        <v>25000</v>
      </c>
      <c r="E172" s="49">
        <f t="shared" si="2"/>
        <v>0</v>
      </c>
      <c r="F172" s="31">
        <v>25000</v>
      </c>
    </row>
    <row r="173" spans="1:6" s="8" customFormat="1" hidden="1" outlineLevel="5" x14ac:dyDescent="0.25">
      <c r="A173" s="25" t="s">
        <v>358</v>
      </c>
      <c r="B173" s="26" t="s">
        <v>111</v>
      </c>
      <c r="C173" s="26"/>
      <c r="D173" s="31">
        <f>D174</f>
        <v>0</v>
      </c>
      <c r="E173" s="49">
        <f t="shared" si="2"/>
        <v>0</v>
      </c>
      <c r="F173" s="31">
        <f>F174</f>
        <v>0</v>
      </c>
    </row>
    <row r="174" spans="1:6" s="8" customFormat="1" ht="30" hidden="1" outlineLevel="5" x14ac:dyDescent="0.25">
      <c r="A174" s="25" t="s">
        <v>300</v>
      </c>
      <c r="B174" s="26" t="s">
        <v>112</v>
      </c>
      <c r="C174" s="26"/>
      <c r="D174" s="31">
        <f>D175</f>
        <v>0</v>
      </c>
      <c r="E174" s="49">
        <f t="shared" si="2"/>
        <v>0</v>
      </c>
      <c r="F174" s="31">
        <f>F175</f>
        <v>0</v>
      </c>
    </row>
    <row r="175" spans="1:6" s="8" customFormat="1" hidden="1" outlineLevel="5" x14ac:dyDescent="0.25">
      <c r="A175" s="25" t="s">
        <v>11</v>
      </c>
      <c r="B175" s="26" t="s">
        <v>112</v>
      </c>
      <c r="C175" s="26" t="s">
        <v>12</v>
      </c>
      <c r="D175" s="31">
        <f>D176</f>
        <v>0</v>
      </c>
      <c r="E175" s="49">
        <f t="shared" si="2"/>
        <v>0</v>
      </c>
      <c r="F175" s="31">
        <f>F176</f>
        <v>0</v>
      </c>
    </row>
    <row r="176" spans="1:6" s="8" customFormat="1" ht="30" hidden="1" outlineLevel="5" x14ac:dyDescent="0.25">
      <c r="A176" s="25" t="s">
        <v>13</v>
      </c>
      <c r="B176" s="26" t="s">
        <v>112</v>
      </c>
      <c r="C176" s="26" t="s">
        <v>14</v>
      </c>
      <c r="D176" s="31"/>
      <c r="E176" s="49">
        <f t="shared" si="2"/>
        <v>0</v>
      </c>
      <c r="F176" s="31"/>
    </row>
    <row r="177" spans="1:6" s="8" customFormat="1" ht="30" hidden="1" outlineLevel="5" x14ac:dyDescent="0.25">
      <c r="A177" s="25" t="s">
        <v>301</v>
      </c>
      <c r="B177" s="26" t="s">
        <v>319</v>
      </c>
      <c r="C177" s="26"/>
      <c r="D177" s="31">
        <f>D178</f>
        <v>0</v>
      </c>
      <c r="E177" s="49">
        <f t="shared" si="2"/>
        <v>0</v>
      </c>
      <c r="F177" s="31">
        <f>F178</f>
        <v>0</v>
      </c>
    </row>
    <row r="178" spans="1:6" s="8" customFormat="1" hidden="1" outlineLevel="5" x14ac:dyDescent="0.25">
      <c r="A178" s="25" t="s">
        <v>11</v>
      </c>
      <c r="B178" s="26" t="s">
        <v>319</v>
      </c>
      <c r="C178" s="26" t="s">
        <v>12</v>
      </c>
      <c r="D178" s="31">
        <f>D179</f>
        <v>0</v>
      </c>
      <c r="E178" s="49">
        <f t="shared" si="2"/>
        <v>0</v>
      </c>
      <c r="F178" s="31">
        <f>F179</f>
        <v>0</v>
      </c>
    </row>
    <row r="179" spans="1:6" s="8" customFormat="1" ht="30" hidden="1" outlineLevel="5" x14ac:dyDescent="0.25">
      <c r="A179" s="25" t="s">
        <v>13</v>
      </c>
      <c r="B179" s="26" t="s">
        <v>319</v>
      </c>
      <c r="C179" s="26" t="s">
        <v>14</v>
      </c>
      <c r="D179" s="31"/>
      <c r="E179" s="49">
        <f t="shared" si="2"/>
        <v>0</v>
      </c>
      <c r="F179" s="31"/>
    </row>
    <row r="180" spans="1:6" s="8" customFormat="1" ht="30" outlineLevel="5" x14ac:dyDescent="0.25">
      <c r="A180" s="25" t="s">
        <v>302</v>
      </c>
      <c r="B180" s="26" t="s">
        <v>320</v>
      </c>
      <c r="C180" s="26"/>
      <c r="D180" s="31">
        <f>D181+D184+D187</f>
        <v>490000</v>
      </c>
      <c r="E180" s="49">
        <f t="shared" si="2"/>
        <v>0</v>
      </c>
      <c r="F180" s="31">
        <f>F181+F184+F187</f>
        <v>490000</v>
      </c>
    </row>
    <row r="181" spans="1:6" s="8" customFormat="1" hidden="1" outlineLevel="5" x14ac:dyDescent="0.25">
      <c r="A181" s="25" t="s">
        <v>303</v>
      </c>
      <c r="B181" s="26" t="s">
        <v>321</v>
      </c>
      <c r="C181" s="26"/>
      <c r="D181" s="31">
        <f>D182</f>
        <v>0</v>
      </c>
      <c r="E181" s="49">
        <f t="shared" si="2"/>
        <v>0</v>
      </c>
      <c r="F181" s="31">
        <f>F182</f>
        <v>0</v>
      </c>
    </row>
    <row r="182" spans="1:6" s="8" customFormat="1" hidden="1" outlineLevel="5" x14ac:dyDescent="0.25">
      <c r="A182" s="25" t="s">
        <v>11</v>
      </c>
      <c r="B182" s="26" t="s">
        <v>321</v>
      </c>
      <c r="C182" s="26" t="s">
        <v>12</v>
      </c>
      <c r="D182" s="31">
        <f>D183</f>
        <v>0</v>
      </c>
      <c r="E182" s="49">
        <f t="shared" si="2"/>
        <v>0</v>
      </c>
      <c r="F182" s="31">
        <f>F183</f>
        <v>0</v>
      </c>
    </row>
    <row r="183" spans="1:6" s="8" customFormat="1" ht="30" hidden="1" outlineLevel="5" x14ac:dyDescent="0.25">
      <c r="A183" s="25" t="s">
        <v>13</v>
      </c>
      <c r="B183" s="26" t="s">
        <v>321</v>
      </c>
      <c r="C183" s="26" t="s">
        <v>14</v>
      </c>
      <c r="D183" s="31"/>
      <c r="E183" s="49">
        <f t="shared" si="2"/>
        <v>0</v>
      </c>
      <c r="F183" s="31"/>
    </row>
    <row r="184" spans="1:6" s="8" customFormat="1" ht="30" outlineLevel="5" x14ac:dyDescent="0.25">
      <c r="A184" s="25" t="s">
        <v>304</v>
      </c>
      <c r="B184" s="26" t="s">
        <v>322</v>
      </c>
      <c r="C184" s="26"/>
      <c r="D184" s="31">
        <f>D185</f>
        <v>490000</v>
      </c>
      <c r="E184" s="49">
        <f t="shared" si="2"/>
        <v>0</v>
      </c>
      <c r="F184" s="31">
        <f>F185</f>
        <v>490000</v>
      </c>
    </row>
    <row r="185" spans="1:6" s="8" customFormat="1" ht="18.75" customHeight="1" outlineLevel="5" x14ac:dyDescent="0.25">
      <c r="A185" s="25" t="s">
        <v>11</v>
      </c>
      <c r="B185" s="26" t="s">
        <v>322</v>
      </c>
      <c r="C185" s="26" t="s">
        <v>12</v>
      </c>
      <c r="D185" s="31">
        <f>D186</f>
        <v>490000</v>
      </c>
      <c r="E185" s="49">
        <f t="shared" si="2"/>
        <v>0</v>
      </c>
      <c r="F185" s="31">
        <f>F186</f>
        <v>490000</v>
      </c>
    </row>
    <row r="186" spans="1:6" s="8" customFormat="1" ht="30" outlineLevel="5" x14ac:dyDescent="0.25">
      <c r="A186" s="25" t="s">
        <v>13</v>
      </c>
      <c r="B186" s="26" t="s">
        <v>322</v>
      </c>
      <c r="C186" s="26" t="s">
        <v>12</v>
      </c>
      <c r="D186" s="31">
        <v>490000</v>
      </c>
      <c r="E186" s="49">
        <f t="shared" si="2"/>
        <v>0</v>
      </c>
      <c r="F186" s="31">
        <v>490000</v>
      </c>
    </row>
    <row r="187" spans="1:6" s="8" customFormat="1" hidden="1" outlineLevel="5" x14ac:dyDescent="0.25">
      <c r="A187" s="25" t="s">
        <v>359</v>
      </c>
      <c r="B187" s="26" t="s">
        <v>323</v>
      </c>
      <c r="C187" s="26"/>
      <c r="D187" s="31">
        <f>D188</f>
        <v>0</v>
      </c>
      <c r="E187" s="49">
        <f t="shared" si="2"/>
        <v>0</v>
      </c>
      <c r="F187" s="31">
        <f>F188</f>
        <v>0</v>
      </c>
    </row>
    <row r="188" spans="1:6" s="8" customFormat="1" hidden="1" outlineLevel="5" x14ac:dyDescent="0.25">
      <c r="A188" s="25" t="s">
        <v>11</v>
      </c>
      <c r="B188" s="26" t="s">
        <v>323</v>
      </c>
      <c r="C188" s="26" t="s">
        <v>12</v>
      </c>
      <c r="D188" s="31">
        <f>D189</f>
        <v>0</v>
      </c>
      <c r="E188" s="49">
        <f t="shared" si="2"/>
        <v>0</v>
      </c>
      <c r="F188" s="31">
        <f>F189</f>
        <v>0</v>
      </c>
    </row>
    <row r="189" spans="1:6" s="8" customFormat="1" ht="30" hidden="1" outlineLevel="5" x14ac:dyDescent="0.25">
      <c r="A189" s="25" t="s">
        <v>13</v>
      </c>
      <c r="B189" s="26" t="s">
        <v>323</v>
      </c>
      <c r="C189" s="26" t="s">
        <v>12</v>
      </c>
      <c r="D189" s="31"/>
      <c r="E189" s="49">
        <f t="shared" si="2"/>
        <v>0</v>
      </c>
      <c r="F189" s="31"/>
    </row>
    <row r="190" spans="1:6" s="8" customFormat="1" ht="33.75" customHeight="1" outlineLevel="5" x14ac:dyDescent="0.25">
      <c r="A190" s="25" t="s">
        <v>305</v>
      </c>
      <c r="B190" s="26" t="s">
        <v>113</v>
      </c>
      <c r="C190" s="26"/>
      <c r="D190" s="31">
        <f>D191+D194+D197</f>
        <v>300000</v>
      </c>
      <c r="E190" s="49">
        <f t="shared" si="2"/>
        <v>0</v>
      </c>
      <c r="F190" s="31">
        <f>F191+F194+F197</f>
        <v>300000</v>
      </c>
    </row>
    <row r="191" spans="1:6" s="8" customFormat="1" outlineLevel="5" x14ac:dyDescent="0.25">
      <c r="A191" s="25" t="s">
        <v>306</v>
      </c>
      <c r="B191" s="26" t="s">
        <v>114</v>
      </c>
      <c r="C191" s="26"/>
      <c r="D191" s="31">
        <f>D192</f>
        <v>300000</v>
      </c>
      <c r="E191" s="49">
        <f t="shared" si="2"/>
        <v>0</v>
      </c>
      <c r="F191" s="31">
        <f>F192</f>
        <v>300000</v>
      </c>
    </row>
    <row r="192" spans="1:6" s="8" customFormat="1" ht="20.25" customHeight="1" outlineLevel="5" x14ac:dyDescent="0.25">
      <c r="A192" s="25" t="s">
        <v>11</v>
      </c>
      <c r="B192" s="26" t="s">
        <v>114</v>
      </c>
      <c r="C192" s="26" t="s">
        <v>12</v>
      </c>
      <c r="D192" s="31">
        <f>D193</f>
        <v>300000</v>
      </c>
      <c r="E192" s="49">
        <f t="shared" si="2"/>
        <v>0</v>
      </c>
      <c r="F192" s="31">
        <f>F193</f>
        <v>300000</v>
      </c>
    </row>
    <row r="193" spans="1:6" s="8" customFormat="1" ht="30" outlineLevel="5" x14ac:dyDescent="0.25">
      <c r="A193" s="25" t="s">
        <v>13</v>
      </c>
      <c r="B193" s="26" t="s">
        <v>114</v>
      </c>
      <c r="C193" s="26" t="s">
        <v>14</v>
      </c>
      <c r="D193" s="31">
        <v>300000</v>
      </c>
      <c r="E193" s="49">
        <f t="shared" si="2"/>
        <v>0</v>
      </c>
      <c r="F193" s="31">
        <v>300000</v>
      </c>
    </row>
    <row r="194" spans="1:6" s="8" customFormat="1" ht="30" hidden="1" outlineLevel="5" x14ac:dyDescent="0.25">
      <c r="A194" s="17" t="s">
        <v>360</v>
      </c>
      <c r="B194" s="18" t="s">
        <v>324</v>
      </c>
      <c r="C194" s="18"/>
      <c r="D194" s="31">
        <f>D195</f>
        <v>0</v>
      </c>
      <c r="E194" s="49">
        <f t="shared" si="2"/>
        <v>0</v>
      </c>
      <c r="F194" s="31">
        <f>F195</f>
        <v>0</v>
      </c>
    </row>
    <row r="195" spans="1:6" s="8" customFormat="1" hidden="1" outlineLevel="5" x14ac:dyDescent="0.25">
      <c r="A195" s="17" t="s">
        <v>11</v>
      </c>
      <c r="B195" s="18" t="s">
        <v>324</v>
      </c>
      <c r="C195" s="18" t="s">
        <v>12</v>
      </c>
      <c r="D195" s="31">
        <f>D196</f>
        <v>0</v>
      </c>
      <c r="E195" s="49">
        <f t="shared" si="2"/>
        <v>0</v>
      </c>
      <c r="F195" s="31">
        <f>F196</f>
        <v>0</v>
      </c>
    </row>
    <row r="196" spans="1:6" s="8" customFormat="1" ht="30" hidden="1" outlineLevel="5" x14ac:dyDescent="0.25">
      <c r="A196" s="17" t="s">
        <v>13</v>
      </c>
      <c r="B196" s="18" t="s">
        <v>324</v>
      </c>
      <c r="C196" s="18" t="s">
        <v>14</v>
      </c>
      <c r="D196" s="31"/>
      <c r="E196" s="49">
        <f t="shared" si="2"/>
        <v>0</v>
      </c>
      <c r="F196" s="31"/>
    </row>
    <row r="197" spans="1:6" s="8" customFormat="1" hidden="1" outlineLevel="5" x14ac:dyDescent="0.25">
      <c r="A197" s="17" t="s">
        <v>307</v>
      </c>
      <c r="B197" s="18" t="s">
        <v>325</v>
      </c>
      <c r="C197" s="18"/>
      <c r="D197" s="31">
        <f>D198</f>
        <v>0</v>
      </c>
      <c r="E197" s="49">
        <f t="shared" si="2"/>
        <v>0</v>
      </c>
      <c r="F197" s="31">
        <f>F198</f>
        <v>0</v>
      </c>
    </row>
    <row r="198" spans="1:6" s="8" customFormat="1" hidden="1" outlineLevel="5" x14ac:dyDescent="0.25">
      <c r="A198" s="17" t="s">
        <v>11</v>
      </c>
      <c r="B198" s="18" t="s">
        <v>325</v>
      </c>
      <c r="C198" s="18" t="s">
        <v>12</v>
      </c>
      <c r="D198" s="31">
        <f>D199</f>
        <v>0</v>
      </c>
      <c r="E198" s="49">
        <f t="shared" si="2"/>
        <v>0</v>
      </c>
      <c r="F198" s="31">
        <f>F199</f>
        <v>0</v>
      </c>
    </row>
    <row r="199" spans="1:6" s="8" customFormat="1" ht="30" hidden="1" outlineLevel="5" x14ac:dyDescent="0.25">
      <c r="A199" s="17" t="s">
        <v>13</v>
      </c>
      <c r="B199" s="18" t="s">
        <v>325</v>
      </c>
      <c r="C199" s="18" t="s">
        <v>14</v>
      </c>
      <c r="D199" s="31"/>
      <c r="E199" s="49">
        <f t="shared" si="2"/>
        <v>0</v>
      </c>
      <c r="F199" s="31"/>
    </row>
    <row r="200" spans="1:6" s="8" customFormat="1" hidden="1" outlineLevel="5" x14ac:dyDescent="0.25">
      <c r="A200" s="17" t="s">
        <v>308</v>
      </c>
      <c r="B200" s="18" t="s">
        <v>326</v>
      </c>
      <c r="C200" s="18"/>
      <c r="D200" s="31">
        <f>D201</f>
        <v>0</v>
      </c>
      <c r="E200" s="49">
        <f t="shared" si="2"/>
        <v>0</v>
      </c>
      <c r="F200" s="31">
        <f>F201</f>
        <v>0</v>
      </c>
    </row>
    <row r="201" spans="1:6" s="8" customFormat="1" ht="30" hidden="1" outlineLevel="5" x14ac:dyDescent="0.25">
      <c r="A201" s="17" t="s">
        <v>361</v>
      </c>
      <c r="B201" s="18" t="s">
        <v>327</v>
      </c>
      <c r="C201" s="18"/>
      <c r="D201" s="31">
        <f>D202</f>
        <v>0</v>
      </c>
      <c r="E201" s="49">
        <f t="shared" si="2"/>
        <v>0</v>
      </c>
      <c r="F201" s="31">
        <f>F202</f>
        <v>0</v>
      </c>
    </row>
    <row r="202" spans="1:6" s="8" customFormat="1" hidden="1" outlineLevel="5" x14ac:dyDescent="0.25">
      <c r="A202" s="17" t="s">
        <v>11</v>
      </c>
      <c r="B202" s="18" t="s">
        <v>327</v>
      </c>
      <c r="C202" s="18" t="s">
        <v>12</v>
      </c>
      <c r="D202" s="31">
        <f>D203</f>
        <v>0</v>
      </c>
      <c r="E202" s="49">
        <f t="shared" si="2"/>
        <v>0</v>
      </c>
      <c r="F202" s="31">
        <f>F203</f>
        <v>0</v>
      </c>
    </row>
    <row r="203" spans="1:6" s="8" customFormat="1" ht="30" hidden="1" outlineLevel="5" x14ac:dyDescent="0.25">
      <c r="A203" s="17" t="s">
        <v>13</v>
      </c>
      <c r="B203" s="18" t="s">
        <v>327</v>
      </c>
      <c r="C203" s="18" t="s">
        <v>14</v>
      </c>
      <c r="D203" s="31"/>
      <c r="E203" s="49">
        <f t="shared" si="2"/>
        <v>0</v>
      </c>
      <c r="F203" s="31"/>
    </row>
    <row r="204" spans="1:6" s="8" customFormat="1" hidden="1" outlineLevel="5" x14ac:dyDescent="0.25">
      <c r="A204" s="17" t="s">
        <v>309</v>
      </c>
      <c r="B204" s="18" t="s">
        <v>328</v>
      </c>
      <c r="C204" s="18"/>
      <c r="D204" s="31">
        <f>D205</f>
        <v>0</v>
      </c>
      <c r="E204" s="49">
        <f t="shared" si="2"/>
        <v>0</v>
      </c>
      <c r="F204" s="31">
        <f>F205</f>
        <v>0</v>
      </c>
    </row>
    <row r="205" spans="1:6" s="8" customFormat="1" hidden="1" outlineLevel="5" x14ac:dyDescent="0.25">
      <c r="A205" s="17" t="s">
        <v>310</v>
      </c>
      <c r="B205" s="18" t="s">
        <v>329</v>
      </c>
      <c r="C205" s="18"/>
      <c r="D205" s="31">
        <f>D206</f>
        <v>0</v>
      </c>
      <c r="E205" s="49">
        <f t="shared" si="2"/>
        <v>0</v>
      </c>
      <c r="F205" s="31">
        <f>F206</f>
        <v>0</v>
      </c>
    </row>
    <row r="206" spans="1:6" s="8" customFormat="1" hidden="1" outlineLevel="5" x14ac:dyDescent="0.25">
      <c r="A206" s="17" t="s">
        <v>11</v>
      </c>
      <c r="B206" s="18" t="s">
        <v>329</v>
      </c>
      <c r="C206" s="18" t="s">
        <v>12</v>
      </c>
      <c r="D206" s="31">
        <f>D207</f>
        <v>0</v>
      </c>
      <c r="E206" s="49">
        <f t="shared" si="2"/>
        <v>0</v>
      </c>
      <c r="F206" s="31">
        <f>F207</f>
        <v>0</v>
      </c>
    </row>
    <row r="207" spans="1:6" s="8" customFormat="1" ht="30" hidden="1" outlineLevel="5" x14ac:dyDescent="0.25">
      <c r="A207" s="17" t="s">
        <v>13</v>
      </c>
      <c r="B207" s="18" t="s">
        <v>329</v>
      </c>
      <c r="C207" s="18" t="s">
        <v>14</v>
      </c>
      <c r="D207" s="31"/>
      <c r="E207" s="49">
        <f t="shared" si="2"/>
        <v>0</v>
      </c>
      <c r="F207" s="31"/>
    </row>
    <row r="208" spans="1:6" s="8" customFormat="1" hidden="1" outlineLevel="5" x14ac:dyDescent="0.25">
      <c r="A208" s="17" t="s">
        <v>311</v>
      </c>
      <c r="B208" s="18" t="s">
        <v>330</v>
      </c>
      <c r="C208" s="18"/>
      <c r="D208" s="31">
        <f>D209</f>
        <v>0</v>
      </c>
      <c r="E208" s="49">
        <f t="shared" si="2"/>
        <v>0</v>
      </c>
      <c r="F208" s="31">
        <f>F209</f>
        <v>0</v>
      </c>
    </row>
    <row r="209" spans="1:6" s="8" customFormat="1" hidden="1" outlineLevel="5" x14ac:dyDescent="0.25">
      <c r="A209" s="17" t="s">
        <v>312</v>
      </c>
      <c r="B209" s="18" t="s">
        <v>331</v>
      </c>
      <c r="C209" s="18"/>
      <c r="D209" s="31">
        <f>D210</f>
        <v>0</v>
      </c>
      <c r="E209" s="49">
        <f t="shared" si="2"/>
        <v>0</v>
      </c>
      <c r="F209" s="31">
        <f>F210</f>
        <v>0</v>
      </c>
    </row>
    <row r="210" spans="1:6" s="8" customFormat="1" hidden="1" outlineLevel="5" x14ac:dyDescent="0.25">
      <c r="A210" s="17" t="s">
        <v>11</v>
      </c>
      <c r="B210" s="18" t="s">
        <v>331</v>
      </c>
      <c r="C210" s="18" t="s">
        <v>12</v>
      </c>
      <c r="D210" s="31">
        <f>D211</f>
        <v>0</v>
      </c>
      <c r="E210" s="49">
        <f t="shared" si="2"/>
        <v>0</v>
      </c>
      <c r="F210" s="31">
        <f>F211</f>
        <v>0</v>
      </c>
    </row>
    <row r="211" spans="1:6" s="8" customFormat="1" ht="30" hidden="1" outlineLevel="5" x14ac:dyDescent="0.25">
      <c r="A211" s="17" t="s">
        <v>13</v>
      </c>
      <c r="B211" s="18" t="s">
        <v>331</v>
      </c>
      <c r="C211" s="18" t="s">
        <v>14</v>
      </c>
      <c r="D211" s="31"/>
      <c r="E211" s="49">
        <f t="shared" si="2"/>
        <v>0</v>
      </c>
      <c r="F211" s="31"/>
    </row>
    <row r="212" spans="1:6" s="8" customFormat="1" hidden="1" x14ac:dyDescent="0.25">
      <c r="A212" s="9" t="s">
        <v>115</v>
      </c>
      <c r="B212" s="10" t="s">
        <v>116</v>
      </c>
      <c r="C212" s="10"/>
      <c r="D212" s="34">
        <f>D213+D224+D228+D232</f>
        <v>0</v>
      </c>
      <c r="E212" s="49">
        <f t="shared" ref="E212:E289" si="3">F212-D212</f>
        <v>0</v>
      </c>
      <c r="F212" s="34">
        <f>F213+F224+F228+F232</f>
        <v>0</v>
      </c>
    </row>
    <row r="213" spans="1:6" s="8" customFormat="1" ht="30" hidden="1" outlineLevel="2" x14ac:dyDescent="0.25">
      <c r="A213" s="7" t="s">
        <v>117</v>
      </c>
      <c r="B213" s="12" t="s">
        <v>118</v>
      </c>
      <c r="C213" s="12"/>
      <c r="D213" s="31">
        <f>D214+D221</f>
        <v>0</v>
      </c>
      <c r="E213" s="49">
        <f t="shared" si="3"/>
        <v>0</v>
      </c>
      <c r="F213" s="31">
        <f>F214+F221</f>
        <v>0</v>
      </c>
    </row>
    <row r="214" spans="1:6" s="8" customFormat="1" hidden="1" outlineLevel="3" x14ac:dyDescent="0.25">
      <c r="A214" s="7" t="s">
        <v>119</v>
      </c>
      <c r="B214" s="12" t="s">
        <v>120</v>
      </c>
      <c r="C214" s="12"/>
      <c r="D214" s="31">
        <f>D215+D217+D219</f>
        <v>0</v>
      </c>
      <c r="E214" s="49">
        <f t="shared" si="3"/>
        <v>0</v>
      </c>
      <c r="F214" s="31">
        <f>F215+F217+F219</f>
        <v>0</v>
      </c>
    </row>
    <row r="215" spans="1:6" s="8" customFormat="1" ht="45" hidden="1" outlineLevel="4" x14ac:dyDescent="0.25">
      <c r="A215" s="7" t="s">
        <v>92</v>
      </c>
      <c r="B215" s="12" t="s">
        <v>120</v>
      </c>
      <c r="C215" s="12" t="s">
        <v>93</v>
      </c>
      <c r="D215" s="31">
        <f>D216</f>
        <v>0</v>
      </c>
      <c r="E215" s="49">
        <f t="shared" si="3"/>
        <v>0</v>
      </c>
      <c r="F215" s="31">
        <f>F216</f>
        <v>0</v>
      </c>
    </row>
    <row r="216" spans="1:6" s="8" customFormat="1" hidden="1" outlineLevel="5" x14ac:dyDescent="0.25">
      <c r="A216" s="7" t="s">
        <v>94</v>
      </c>
      <c r="B216" s="12" t="s">
        <v>120</v>
      </c>
      <c r="C216" s="12" t="s">
        <v>95</v>
      </c>
      <c r="D216" s="31"/>
      <c r="E216" s="49">
        <f t="shared" si="3"/>
        <v>0</v>
      </c>
      <c r="F216" s="31"/>
    </row>
    <row r="217" spans="1:6" s="8" customFormat="1" hidden="1" outlineLevel="4" x14ac:dyDescent="0.25">
      <c r="A217" s="7" t="s">
        <v>11</v>
      </c>
      <c r="B217" s="12" t="s">
        <v>120</v>
      </c>
      <c r="C217" s="12" t="s">
        <v>12</v>
      </c>
      <c r="D217" s="31">
        <f>D218</f>
        <v>0</v>
      </c>
      <c r="E217" s="49">
        <f t="shared" si="3"/>
        <v>0</v>
      </c>
      <c r="F217" s="31">
        <f>F218</f>
        <v>0</v>
      </c>
    </row>
    <row r="218" spans="1:6" s="8" customFormat="1" ht="30" hidden="1" outlineLevel="5" x14ac:dyDescent="0.25">
      <c r="A218" s="7" t="s">
        <v>13</v>
      </c>
      <c r="B218" s="12" t="s">
        <v>120</v>
      </c>
      <c r="C218" s="12" t="s">
        <v>14</v>
      </c>
      <c r="D218" s="31"/>
      <c r="E218" s="49">
        <f t="shared" si="3"/>
        <v>0</v>
      </c>
      <c r="F218" s="31"/>
    </row>
    <row r="219" spans="1:6" s="8" customFormat="1" hidden="1" outlineLevel="4" x14ac:dyDescent="0.25">
      <c r="A219" s="7" t="s">
        <v>29</v>
      </c>
      <c r="B219" s="12" t="s">
        <v>120</v>
      </c>
      <c r="C219" s="12" t="s">
        <v>30</v>
      </c>
      <c r="D219" s="31">
        <f>D220</f>
        <v>0</v>
      </c>
      <c r="E219" s="49">
        <f t="shared" si="3"/>
        <v>0</v>
      </c>
      <c r="F219" s="31">
        <f>F220</f>
        <v>0</v>
      </c>
    </row>
    <row r="220" spans="1:6" s="8" customFormat="1" hidden="1" outlineLevel="5" x14ac:dyDescent="0.25">
      <c r="A220" s="7" t="s">
        <v>31</v>
      </c>
      <c r="B220" s="12" t="s">
        <v>120</v>
      </c>
      <c r="C220" s="12" t="s">
        <v>32</v>
      </c>
      <c r="D220" s="31"/>
      <c r="E220" s="49">
        <f t="shared" si="3"/>
        <v>0</v>
      </c>
      <c r="F220" s="31"/>
    </row>
    <row r="221" spans="1:6" s="8" customFormat="1" hidden="1" outlineLevel="3" x14ac:dyDescent="0.25">
      <c r="A221" s="7" t="s">
        <v>121</v>
      </c>
      <c r="B221" s="12" t="s">
        <v>122</v>
      </c>
      <c r="C221" s="12"/>
      <c r="D221" s="31">
        <f>D222</f>
        <v>0</v>
      </c>
      <c r="E221" s="49">
        <f t="shared" si="3"/>
        <v>0</v>
      </c>
      <c r="F221" s="31">
        <f>F222</f>
        <v>0</v>
      </c>
    </row>
    <row r="222" spans="1:6" s="8" customFormat="1" hidden="1" outlineLevel="4" x14ac:dyDescent="0.25">
      <c r="A222" s="7" t="s">
        <v>11</v>
      </c>
      <c r="B222" s="12" t="s">
        <v>122</v>
      </c>
      <c r="C222" s="12" t="s">
        <v>12</v>
      </c>
      <c r="D222" s="31">
        <f>D223</f>
        <v>0</v>
      </c>
      <c r="E222" s="49">
        <f t="shared" si="3"/>
        <v>0</v>
      </c>
      <c r="F222" s="31">
        <f>F223</f>
        <v>0</v>
      </c>
    </row>
    <row r="223" spans="1:6" s="8" customFormat="1" ht="30" hidden="1" outlineLevel="5" x14ac:dyDescent="0.25">
      <c r="A223" s="7" t="s">
        <v>13</v>
      </c>
      <c r="B223" s="12" t="s">
        <v>122</v>
      </c>
      <c r="C223" s="12" t="s">
        <v>14</v>
      </c>
      <c r="D223" s="31"/>
      <c r="E223" s="49">
        <f t="shared" si="3"/>
        <v>0</v>
      </c>
      <c r="F223" s="31"/>
    </row>
    <row r="224" spans="1:6" s="8" customFormat="1" ht="30" hidden="1" outlineLevel="2" x14ac:dyDescent="0.25">
      <c r="A224" s="7" t="s">
        <v>123</v>
      </c>
      <c r="B224" s="12" t="s">
        <v>124</v>
      </c>
      <c r="C224" s="12"/>
      <c r="D224" s="31">
        <f>D225</f>
        <v>0</v>
      </c>
      <c r="E224" s="49">
        <f t="shared" si="3"/>
        <v>0</v>
      </c>
      <c r="F224" s="31">
        <f>F225</f>
        <v>0</v>
      </c>
    </row>
    <row r="225" spans="1:6" s="8" customFormat="1" hidden="1" outlineLevel="3" x14ac:dyDescent="0.25">
      <c r="A225" s="7" t="s">
        <v>125</v>
      </c>
      <c r="B225" s="12" t="s">
        <v>126</v>
      </c>
      <c r="C225" s="12"/>
      <c r="D225" s="31">
        <f>D226</f>
        <v>0</v>
      </c>
      <c r="E225" s="49">
        <f t="shared" si="3"/>
        <v>0</v>
      </c>
      <c r="F225" s="31">
        <f>F226</f>
        <v>0</v>
      </c>
    </row>
    <row r="226" spans="1:6" s="8" customFormat="1" hidden="1" outlineLevel="4" x14ac:dyDescent="0.25">
      <c r="A226" s="7" t="s">
        <v>11</v>
      </c>
      <c r="B226" s="12" t="s">
        <v>126</v>
      </c>
      <c r="C226" s="12" t="s">
        <v>12</v>
      </c>
      <c r="D226" s="31">
        <f>D227</f>
        <v>0</v>
      </c>
      <c r="E226" s="49">
        <f t="shared" si="3"/>
        <v>0</v>
      </c>
      <c r="F226" s="31">
        <f>F227</f>
        <v>0</v>
      </c>
    </row>
    <row r="227" spans="1:6" s="8" customFormat="1" ht="30" hidden="1" outlineLevel="5" x14ac:dyDescent="0.25">
      <c r="A227" s="7" t="s">
        <v>13</v>
      </c>
      <c r="B227" s="12" t="s">
        <v>126</v>
      </c>
      <c r="C227" s="12" t="s">
        <v>14</v>
      </c>
      <c r="D227" s="31"/>
      <c r="E227" s="49">
        <f t="shared" si="3"/>
        <v>0</v>
      </c>
      <c r="F227" s="31"/>
    </row>
    <row r="228" spans="1:6" s="8" customFormat="1" ht="30" hidden="1" outlineLevel="2" x14ac:dyDescent="0.25">
      <c r="A228" s="7" t="s">
        <v>127</v>
      </c>
      <c r="B228" s="12" t="s">
        <v>128</v>
      </c>
      <c r="C228" s="12"/>
      <c r="D228" s="31">
        <f>D229</f>
        <v>0</v>
      </c>
      <c r="E228" s="49">
        <f t="shared" si="3"/>
        <v>0</v>
      </c>
      <c r="F228" s="31">
        <f>F229</f>
        <v>0</v>
      </c>
    </row>
    <row r="229" spans="1:6" s="8" customFormat="1" hidden="1" outlineLevel="3" x14ac:dyDescent="0.25">
      <c r="A229" s="7" t="s">
        <v>129</v>
      </c>
      <c r="B229" s="12" t="s">
        <v>130</v>
      </c>
      <c r="C229" s="12"/>
      <c r="D229" s="31">
        <f>D230</f>
        <v>0</v>
      </c>
      <c r="E229" s="49">
        <f t="shared" si="3"/>
        <v>0</v>
      </c>
      <c r="F229" s="31">
        <f>F230</f>
        <v>0</v>
      </c>
    </row>
    <row r="230" spans="1:6" s="8" customFormat="1" hidden="1" outlineLevel="4" x14ac:dyDescent="0.25">
      <c r="A230" s="7" t="s">
        <v>11</v>
      </c>
      <c r="B230" s="12" t="s">
        <v>130</v>
      </c>
      <c r="C230" s="12" t="s">
        <v>12</v>
      </c>
      <c r="D230" s="31">
        <f>D231</f>
        <v>0</v>
      </c>
      <c r="E230" s="49">
        <f t="shared" si="3"/>
        <v>0</v>
      </c>
      <c r="F230" s="31">
        <f>F231</f>
        <v>0</v>
      </c>
    </row>
    <row r="231" spans="1:6" s="8" customFormat="1" ht="30" hidden="1" outlineLevel="5" x14ac:dyDescent="0.25">
      <c r="A231" s="7" t="s">
        <v>13</v>
      </c>
      <c r="B231" s="12" t="s">
        <v>130</v>
      </c>
      <c r="C231" s="12" t="s">
        <v>14</v>
      </c>
      <c r="D231" s="31"/>
      <c r="E231" s="49">
        <f t="shared" si="3"/>
        <v>0</v>
      </c>
      <c r="F231" s="31"/>
    </row>
    <row r="232" spans="1:6" s="8" customFormat="1" ht="30" hidden="1" outlineLevel="2" x14ac:dyDescent="0.25">
      <c r="A232" s="7" t="s">
        <v>131</v>
      </c>
      <c r="B232" s="12" t="s">
        <v>132</v>
      </c>
      <c r="C232" s="12"/>
      <c r="D232" s="31">
        <f>D233</f>
        <v>0</v>
      </c>
      <c r="E232" s="49">
        <f t="shared" si="3"/>
        <v>0</v>
      </c>
      <c r="F232" s="31">
        <f>F233</f>
        <v>0</v>
      </c>
    </row>
    <row r="233" spans="1:6" s="8" customFormat="1" ht="30" hidden="1" outlineLevel="3" x14ac:dyDescent="0.25">
      <c r="A233" s="7" t="s">
        <v>133</v>
      </c>
      <c r="B233" s="12" t="s">
        <v>134</v>
      </c>
      <c r="C233" s="12"/>
      <c r="D233" s="31">
        <f>D234</f>
        <v>0</v>
      </c>
      <c r="E233" s="49">
        <f t="shared" si="3"/>
        <v>0</v>
      </c>
      <c r="F233" s="31">
        <f>F234</f>
        <v>0</v>
      </c>
    </row>
    <row r="234" spans="1:6" s="8" customFormat="1" hidden="1" outlineLevel="4" x14ac:dyDescent="0.25">
      <c r="A234" s="7" t="s">
        <v>11</v>
      </c>
      <c r="B234" s="12" t="s">
        <v>134</v>
      </c>
      <c r="C234" s="12" t="s">
        <v>12</v>
      </c>
      <c r="D234" s="31">
        <f>D235</f>
        <v>0</v>
      </c>
      <c r="E234" s="49">
        <f t="shared" si="3"/>
        <v>0</v>
      </c>
      <c r="F234" s="31">
        <f>F235</f>
        <v>0</v>
      </c>
    </row>
    <row r="235" spans="1:6" s="8" customFormat="1" ht="30" hidden="1" outlineLevel="5" x14ac:dyDescent="0.25">
      <c r="A235" s="7" t="s">
        <v>13</v>
      </c>
      <c r="B235" s="12" t="s">
        <v>134</v>
      </c>
      <c r="C235" s="12" t="s">
        <v>14</v>
      </c>
      <c r="D235" s="31"/>
      <c r="E235" s="49">
        <f t="shared" si="3"/>
        <v>0</v>
      </c>
      <c r="F235" s="31"/>
    </row>
    <row r="236" spans="1:6" s="8" customFormat="1" ht="19.5" customHeight="1" collapsed="1" x14ac:dyDescent="0.25">
      <c r="A236" s="9" t="s">
        <v>135</v>
      </c>
      <c r="B236" s="10" t="s">
        <v>136</v>
      </c>
      <c r="C236" s="10"/>
      <c r="D236" s="34">
        <f>D237</f>
        <v>565000</v>
      </c>
      <c r="E236" s="49">
        <f t="shared" si="3"/>
        <v>0</v>
      </c>
      <c r="F236" s="34">
        <f>F237</f>
        <v>565000</v>
      </c>
    </row>
    <row r="237" spans="1:6" s="8" customFormat="1" ht="30" outlineLevel="1" x14ac:dyDescent="0.25">
      <c r="A237" s="7" t="s">
        <v>137</v>
      </c>
      <c r="B237" s="12" t="s">
        <v>138</v>
      </c>
      <c r="C237" s="12"/>
      <c r="D237" s="31">
        <f>D238</f>
        <v>565000</v>
      </c>
      <c r="E237" s="49">
        <f t="shared" si="3"/>
        <v>0</v>
      </c>
      <c r="F237" s="31">
        <f>F238</f>
        <v>565000</v>
      </c>
    </row>
    <row r="238" spans="1:6" s="8" customFormat="1" ht="33.75" customHeight="1" outlineLevel="2" x14ac:dyDescent="0.25">
      <c r="A238" s="7" t="s">
        <v>139</v>
      </c>
      <c r="B238" s="12" t="s">
        <v>140</v>
      </c>
      <c r="C238" s="12"/>
      <c r="D238" s="31">
        <f>D239+D242</f>
        <v>565000</v>
      </c>
      <c r="E238" s="49">
        <f t="shared" si="3"/>
        <v>0</v>
      </c>
      <c r="F238" s="31">
        <f>F239+F242</f>
        <v>565000</v>
      </c>
    </row>
    <row r="239" spans="1:6" s="8" customFormat="1" ht="30" outlineLevel="3" x14ac:dyDescent="0.25">
      <c r="A239" s="7" t="s">
        <v>141</v>
      </c>
      <c r="B239" s="12" t="s">
        <v>142</v>
      </c>
      <c r="C239" s="12"/>
      <c r="D239" s="31">
        <f>D240</f>
        <v>550000</v>
      </c>
      <c r="E239" s="49">
        <f t="shared" si="3"/>
        <v>0</v>
      </c>
      <c r="F239" s="31">
        <f>F240</f>
        <v>550000</v>
      </c>
    </row>
    <row r="240" spans="1:6" s="8" customFormat="1" ht="21.75" customHeight="1" outlineLevel="4" x14ac:dyDescent="0.25">
      <c r="A240" s="7" t="s">
        <v>11</v>
      </c>
      <c r="B240" s="12" t="s">
        <v>142</v>
      </c>
      <c r="C240" s="12" t="s">
        <v>12</v>
      </c>
      <c r="D240" s="31">
        <f>D241</f>
        <v>550000</v>
      </c>
      <c r="E240" s="49">
        <f t="shared" si="3"/>
        <v>0</v>
      </c>
      <c r="F240" s="31">
        <f>F241</f>
        <v>550000</v>
      </c>
    </row>
    <row r="241" spans="1:6" s="8" customFormat="1" ht="30" outlineLevel="5" x14ac:dyDescent="0.25">
      <c r="A241" s="7" t="s">
        <v>13</v>
      </c>
      <c r="B241" s="12" t="s">
        <v>142</v>
      </c>
      <c r="C241" s="12" t="s">
        <v>14</v>
      </c>
      <c r="D241" s="31">
        <v>550000</v>
      </c>
      <c r="E241" s="49">
        <f t="shared" si="3"/>
        <v>0</v>
      </c>
      <c r="F241" s="31">
        <v>550000</v>
      </c>
    </row>
    <row r="242" spans="1:6" s="8" customFormat="1" ht="18.75" customHeight="1" outlineLevel="3" x14ac:dyDescent="0.25">
      <c r="A242" s="7" t="s">
        <v>143</v>
      </c>
      <c r="B242" s="12" t="s">
        <v>144</v>
      </c>
      <c r="C242" s="12"/>
      <c r="D242" s="31">
        <f>D243</f>
        <v>15000</v>
      </c>
      <c r="E242" s="49">
        <f t="shared" si="3"/>
        <v>0</v>
      </c>
      <c r="F242" s="31">
        <f>F243</f>
        <v>15000</v>
      </c>
    </row>
    <row r="243" spans="1:6" s="8" customFormat="1" ht="21" customHeight="1" outlineLevel="4" x14ac:dyDescent="0.25">
      <c r="A243" s="7" t="s">
        <v>11</v>
      </c>
      <c r="B243" s="12" t="s">
        <v>144</v>
      </c>
      <c r="C243" s="12" t="s">
        <v>12</v>
      </c>
      <c r="D243" s="31">
        <f>D244</f>
        <v>15000</v>
      </c>
      <c r="E243" s="49">
        <f t="shared" si="3"/>
        <v>0</v>
      </c>
      <c r="F243" s="31">
        <f>F244</f>
        <v>15000</v>
      </c>
    </row>
    <row r="244" spans="1:6" s="8" customFormat="1" ht="30" outlineLevel="5" x14ac:dyDescent="0.25">
      <c r="A244" s="7" t="s">
        <v>13</v>
      </c>
      <c r="B244" s="12" t="s">
        <v>144</v>
      </c>
      <c r="C244" s="12" t="s">
        <v>14</v>
      </c>
      <c r="D244" s="31">
        <v>15000</v>
      </c>
      <c r="E244" s="49">
        <f t="shared" si="3"/>
        <v>0</v>
      </c>
      <c r="F244" s="31">
        <v>15000</v>
      </c>
    </row>
    <row r="245" spans="1:6" s="8" customFormat="1" ht="28.5" x14ac:dyDescent="0.25">
      <c r="A245" s="9" t="s">
        <v>145</v>
      </c>
      <c r="B245" s="10" t="s">
        <v>146</v>
      </c>
      <c r="C245" s="10"/>
      <c r="D245" s="34">
        <f>D246+D267</f>
        <v>68080239.789999992</v>
      </c>
      <c r="E245" s="49">
        <f t="shared" si="3"/>
        <v>-11659003.699999988</v>
      </c>
      <c r="F245" s="34">
        <f>F246+F267</f>
        <v>56421236.090000004</v>
      </c>
    </row>
    <row r="246" spans="1:6" s="8" customFormat="1" ht="30" outlineLevel="1" x14ac:dyDescent="0.25">
      <c r="A246" s="7" t="s">
        <v>147</v>
      </c>
      <c r="B246" s="12" t="s">
        <v>148</v>
      </c>
      <c r="C246" s="12"/>
      <c r="D246" s="31">
        <f>D247+D259+D263</f>
        <v>66130239.789999999</v>
      </c>
      <c r="E246" s="49">
        <f t="shared" si="3"/>
        <v>-14454479.209999993</v>
      </c>
      <c r="F246" s="31">
        <f>F247+F259+F263</f>
        <v>51675760.580000006</v>
      </c>
    </row>
    <row r="247" spans="1:6" s="8" customFormat="1" ht="33" customHeight="1" outlineLevel="2" x14ac:dyDescent="0.25">
      <c r="A247" s="7" t="s">
        <v>149</v>
      </c>
      <c r="B247" s="12" t="s">
        <v>150</v>
      </c>
      <c r="C247" s="12"/>
      <c r="D247" s="31">
        <f>D248+D256</f>
        <v>57130239.789999999</v>
      </c>
      <c r="E247" s="49">
        <f t="shared" si="3"/>
        <v>-10850580.339999996</v>
      </c>
      <c r="F247" s="31">
        <f>F248+F253+F256</f>
        <v>46279659.450000003</v>
      </c>
    </row>
    <row r="248" spans="1:6" s="8" customFormat="1" ht="30" outlineLevel="3" x14ac:dyDescent="0.25">
      <c r="A248" s="7" t="s">
        <v>151</v>
      </c>
      <c r="B248" s="12" t="s">
        <v>152</v>
      </c>
      <c r="C248" s="12"/>
      <c r="D248" s="31">
        <f>D249</f>
        <v>12894511.130000001</v>
      </c>
      <c r="E248" s="49">
        <f t="shared" si="3"/>
        <v>-10975981.530000001</v>
      </c>
      <c r="F248" s="31">
        <f>F249+F251</f>
        <v>1918529.6</v>
      </c>
    </row>
    <row r="249" spans="1:6" s="8" customFormat="1" ht="18.75" customHeight="1" outlineLevel="4" x14ac:dyDescent="0.25">
      <c r="A249" s="7" t="s">
        <v>11</v>
      </c>
      <c r="B249" s="12" t="s">
        <v>152</v>
      </c>
      <c r="C249" s="12" t="s">
        <v>12</v>
      </c>
      <c r="D249" s="31">
        <f>D250</f>
        <v>12894511.130000001</v>
      </c>
      <c r="E249" s="49">
        <f t="shared" si="3"/>
        <v>-11225981.530000001</v>
      </c>
      <c r="F249" s="31">
        <f>F250</f>
        <v>1668529.6</v>
      </c>
    </row>
    <row r="250" spans="1:6" s="8" customFormat="1" ht="30" outlineLevel="5" x14ac:dyDescent="0.25">
      <c r="A250" s="7" t="s">
        <v>13</v>
      </c>
      <c r="B250" s="12" t="s">
        <v>152</v>
      </c>
      <c r="C250" s="12" t="s">
        <v>14</v>
      </c>
      <c r="D250" s="37">
        <v>12894511.130000001</v>
      </c>
      <c r="E250" s="49">
        <f t="shared" si="3"/>
        <v>-11225981.530000001</v>
      </c>
      <c r="F250" s="37">
        <v>1668529.6</v>
      </c>
    </row>
    <row r="251" spans="1:6" s="8" customFormat="1" outlineLevel="5" x14ac:dyDescent="0.25">
      <c r="A251" s="29" t="s">
        <v>29</v>
      </c>
      <c r="B251" s="12" t="s">
        <v>152</v>
      </c>
      <c r="C251" s="12" t="s">
        <v>30</v>
      </c>
      <c r="D251" s="37">
        <v>0</v>
      </c>
      <c r="E251" s="49">
        <f t="shared" si="3"/>
        <v>250000</v>
      </c>
      <c r="F251" s="37">
        <f>F252</f>
        <v>250000</v>
      </c>
    </row>
    <row r="252" spans="1:6" s="8" customFormat="1" outlineLevel="5" x14ac:dyDescent="0.25">
      <c r="A252" s="29" t="s">
        <v>272</v>
      </c>
      <c r="B252" s="12" t="s">
        <v>152</v>
      </c>
      <c r="C252" s="12" t="s">
        <v>271</v>
      </c>
      <c r="D252" s="37">
        <v>0</v>
      </c>
      <c r="E252" s="49">
        <f t="shared" si="3"/>
        <v>250000</v>
      </c>
      <c r="F252" s="37">
        <v>250000</v>
      </c>
    </row>
    <row r="253" spans="1:6" s="8" customFormat="1" ht="45" outlineLevel="5" x14ac:dyDescent="0.25">
      <c r="A253" s="7" t="s">
        <v>430</v>
      </c>
      <c r="B253" s="12" t="s">
        <v>431</v>
      </c>
      <c r="C253" s="12"/>
      <c r="D253" s="37">
        <v>0</v>
      </c>
      <c r="E253" s="49">
        <f t="shared" si="3"/>
        <v>4283415.33</v>
      </c>
      <c r="F253" s="37">
        <f>F254</f>
        <v>4283415.33</v>
      </c>
    </row>
    <row r="254" spans="1:6" s="8" customFormat="1" outlineLevel="5" x14ac:dyDescent="0.25">
      <c r="A254" s="7" t="s">
        <v>11</v>
      </c>
      <c r="B254" s="12" t="s">
        <v>431</v>
      </c>
      <c r="C254" s="12" t="s">
        <v>12</v>
      </c>
      <c r="D254" s="37">
        <v>0</v>
      </c>
      <c r="E254" s="49">
        <f t="shared" si="3"/>
        <v>4283415.33</v>
      </c>
      <c r="F254" s="37">
        <f>F255</f>
        <v>4283415.33</v>
      </c>
    </row>
    <row r="255" spans="1:6" s="8" customFormat="1" ht="30" outlineLevel="5" x14ac:dyDescent="0.25">
      <c r="A255" s="7" t="s">
        <v>13</v>
      </c>
      <c r="B255" s="12" t="s">
        <v>431</v>
      </c>
      <c r="C255" s="12" t="s">
        <v>14</v>
      </c>
      <c r="D255" s="37">
        <v>0</v>
      </c>
      <c r="E255" s="49">
        <f t="shared" si="3"/>
        <v>4283415.33</v>
      </c>
      <c r="F255" s="37">
        <v>4283415.33</v>
      </c>
    </row>
    <row r="256" spans="1:6" s="8" customFormat="1" ht="30" outlineLevel="5" x14ac:dyDescent="0.25">
      <c r="A256" s="7" t="s">
        <v>423</v>
      </c>
      <c r="B256" s="12" t="s">
        <v>422</v>
      </c>
      <c r="C256" s="12"/>
      <c r="D256" s="31">
        <f>D257</f>
        <v>44235728.659999996</v>
      </c>
      <c r="E256" s="49">
        <f t="shared" si="3"/>
        <v>-4158014.1399999931</v>
      </c>
      <c r="F256" s="31">
        <f>F257</f>
        <v>40077714.520000003</v>
      </c>
    </row>
    <row r="257" spans="1:6" s="8" customFormat="1" ht="33" customHeight="1" outlineLevel="5" x14ac:dyDescent="0.25">
      <c r="A257" s="7" t="s">
        <v>101</v>
      </c>
      <c r="B257" s="12" t="s">
        <v>422</v>
      </c>
      <c r="C257" s="12" t="s">
        <v>102</v>
      </c>
      <c r="D257" s="31">
        <f>D258</f>
        <v>44235728.659999996</v>
      </c>
      <c r="E257" s="49">
        <f t="shared" si="3"/>
        <v>-4158014.1399999931</v>
      </c>
      <c r="F257" s="31">
        <f>F258</f>
        <v>40077714.520000003</v>
      </c>
    </row>
    <row r="258" spans="1:6" s="8" customFormat="1" ht="18.75" customHeight="1" outlineLevel="5" x14ac:dyDescent="0.25">
      <c r="A258" s="7" t="s">
        <v>425</v>
      </c>
      <c r="B258" s="12" t="s">
        <v>422</v>
      </c>
      <c r="C258" s="12" t="s">
        <v>424</v>
      </c>
      <c r="D258" s="37">
        <v>44235728.659999996</v>
      </c>
      <c r="E258" s="49">
        <f t="shared" si="3"/>
        <v>-4158014.1399999931</v>
      </c>
      <c r="F258" s="37">
        <v>40077714.520000003</v>
      </c>
    </row>
    <row r="259" spans="1:6" s="8" customFormat="1" outlineLevel="2" x14ac:dyDescent="0.25">
      <c r="A259" s="7" t="s">
        <v>153</v>
      </c>
      <c r="B259" s="12" t="s">
        <v>154</v>
      </c>
      <c r="C259" s="12"/>
      <c r="D259" s="31">
        <f>D260</f>
        <v>9000000</v>
      </c>
      <c r="E259" s="49">
        <f t="shared" si="3"/>
        <v>-3603898.87</v>
      </c>
      <c r="F259" s="31">
        <f>F260</f>
        <v>5396101.1299999999</v>
      </c>
    </row>
    <row r="260" spans="1:6" s="8" customFormat="1" outlineLevel="3" x14ac:dyDescent="0.25">
      <c r="A260" s="7" t="s">
        <v>155</v>
      </c>
      <c r="B260" s="12" t="s">
        <v>156</v>
      </c>
      <c r="C260" s="12"/>
      <c r="D260" s="31">
        <f>D261</f>
        <v>9000000</v>
      </c>
      <c r="E260" s="49">
        <f t="shared" si="3"/>
        <v>-3603898.87</v>
      </c>
      <c r="F260" s="31">
        <f>F261</f>
        <v>5396101.1299999999</v>
      </c>
    </row>
    <row r="261" spans="1:6" s="8" customFormat="1" outlineLevel="4" x14ac:dyDescent="0.25">
      <c r="A261" s="7" t="s">
        <v>11</v>
      </c>
      <c r="B261" s="12" t="s">
        <v>156</v>
      </c>
      <c r="C261" s="12" t="s">
        <v>12</v>
      </c>
      <c r="D261" s="31">
        <f>D262</f>
        <v>9000000</v>
      </c>
      <c r="E261" s="49">
        <f t="shared" si="3"/>
        <v>-3603898.87</v>
      </c>
      <c r="F261" s="31">
        <f>F262</f>
        <v>5396101.1299999999</v>
      </c>
    </row>
    <row r="262" spans="1:6" s="8" customFormat="1" ht="30" outlineLevel="5" x14ac:dyDescent="0.25">
      <c r="A262" s="7" t="s">
        <v>13</v>
      </c>
      <c r="B262" s="12" t="s">
        <v>156</v>
      </c>
      <c r="C262" s="12" t="s">
        <v>14</v>
      </c>
      <c r="D262" s="31">
        <v>9000000</v>
      </c>
      <c r="E262" s="49">
        <f t="shared" si="3"/>
        <v>-3603898.87</v>
      </c>
      <c r="F262" s="31">
        <v>5396101.1299999999</v>
      </c>
    </row>
    <row r="263" spans="1:6" s="8" customFormat="1" hidden="1" outlineLevel="2" x14ac:dyDescent="0.25">
      <c r="A263" s="7" t="s">
        <v>157</v>
      </c>
      <c r="B263" s="12" t="s">
        <v>158</v>
      </c>
      <c r="C263" s="12"/>
      <c r="D263" s="31">
        <f>D264</f>
        <v>0</v>
      </c>
      <c r="E263" s="49">
        <f t="shared" si="3"/>
        <v>0</v>
      </c>
      <c r="F263" s="31">
        <f>F264</f>
        <v>0</v>
      </c>
    </row>
    <row r="264" spans="1:6" s="8" customFormat="1" ht="19.5" hidden="1" customHeight="1" outlineLevel="3" x14ac:dyDescent="0.25">
      <c r="A264" s="7" t="s">
        <v>159</v>
      </c>
      <c r="B264" s="12" t="s">
        <v>160</v>
      </c>
      <c r="C264" s="12"/>
      <c r="D264" s="31">
        <f>D265</f>
        <v>0</v>
      </c>
      <c r="E264" s="49">
        <f t="shared" si="3"/>
        <v>0</v>
      </c>
      <c r="F264" s="31">
        <f>F265</f>
        <v>0</v>
      </c>
    </row>
    <row r="265" spans="1:6" s="8" customFormat="1" ht="18.75" hidden="1" customHeight="1" outlineLevel="4" x14ac:dyDescent="0.25">
      <c r="A265" s="7" t="s">
        <v>11</v>
      </c>
      <c r="B265" s="12" t="s">
        <v>160</v>
      </c>
      <c r="C265" s="12" t="s">
        <v>12</v>
      </c>
      <c r="D265" s="31">
        <f>D266</f>
        <v>0</v>
      </c>
      <c r="E265" s="49">
        <f t="shared" si="3"/>
        <v>0</v>
      </c>
      <c r="F265" s="31">
        <f>F266</f>
        <v>0</v>
      </c>
    </row>
    <row r="266" spans="1:6" s="8" customFormat="1" ht="30" hidden="1" outlineLevel="5" x14ac:dyDescent="0.25">
      <c r="A266" s="7" t="s">
        <v>13</v>
      </c>
      <c r="B266" s="12" t="s">
        <v>160</v>
      </c>
      <c r="C266" s="12" t="s">
        <v>14</v>
      </c>
      <c r="D266" s="31"/>
      <c r="E266" s="49">
        <f t="shared" si="3"/>
        <v>0</v>
      </c>
      <c r="F266" s="31"/>
    </row>
    <row r="267" spans="1:6" s="8" customFormat="1" ht="19.5" customHeight="1" outlineLevel="1" collapsed="1" x14ac:dyDescent="0.25">
      <c r="A267" s="7" t="s">
        <v>161</v>
      </c>
      <c r="B267" s="12" t="s">
        <v>162</v>
      </c>
      <c r="C267" s="12"/>
      <c r="D267" s="31">
        <f>D268+D280+D276+D289</f>
        <v>1950000</v>
      </c>
      <c r="E267" s="49">
        <f t="shared" si="3"/>
        <v>2795475.51</v>
      </c>
      <c r="F267" s="31">
        <f>F268+F280+F276+F289+F272</f>
        <v>4745475.51</v>
      </c>
    </row>
    <row r="268" spans="1:6" s="8" customFormat="1" ht="30" hidden="1" outlineLevel="2" x14ac:dyDescent="0.25">
      <c r="A268" s="7" t="s">
        <v>163</v>
      </c>
      <c r="B268" s="12" t="s">
        <v>164</v>
      </c>
      <c r="C268" s="12"/>
      <c r="D268" s="31">
        <f>D269</f>
        <v>0</v>
      </c>
      <c r="E268" s="49">
        <f t="shared" si="3"/>
        <v>0</v>
      </c>
      <c r="F268" s="31">
        <f>F269</f>
        <v>0</v>
      </c>
    </row>
    <row r="269" spans="1:6" s="8" customFormat="1" ht="30" hidden="1" outlineLevel="3" x14ac:dyDescent="0.25">
      <c r="A269" s="7" t="s">
        <v>165</v>
      </c>
      <c r="B269" s="12" t="s">
        <v>166</v>
      </c>
      <c r="C269" s="12"/>
      <c r="D269" s="31">
        <f>D270</f>
        <v>0</v>
      </c>
      <c r="E269" s="49">
        <f t="shared" si="3"/>
        <v>0</v>
      </c>
      <c r="F269" s="31">
        <f>F270</f>
        <v>0</v>
      </c>
    </row>
    <row r="270" spans="1:6" s="8" customFormat="1" ht="20.25" hidden="1" customHeight="1" outlineLevel="4" x14ac:dyDescent="0.25">
      <c r="A270" s="7" t="s">
        <v>11</v>
      </c>
      <c r="B270" s="12" t="s">
        <v>166</v>
      </c>
      <c r="C270" s="12" t="s">
        <v>12</v>
      </c>
      <c r="D270" s="31">
        <f>D271</f>
        <v>0</v>
      </c>
      <c r="E270" s="49">
        <f t="shared" si="3"/>
        <v>0</v>
      </c>
      <c r="F270" s="31">
        <f>F271</f>
        <v>0</v>
      </c>
    </row>
    <row r="271" spans="1:6" s="8" customFormat="1" ht="30" hidden="1" outlineLevel="5" x14ac:dyDescent="0.25">
      <c r="A271" s="7" t="s">
        <v>13</v>
      </c>
      <c r="B271" s="12" t="s">
        <v>166</v>
      </c>
      <c r="C271" s="12" t="s">
        <v>14</v>
      </c>
      <c r="D271" s="31">
        <v>0</v>
      </c>
      <c r="E271" s="49">
        <f t="shared" si="3"/>
        <v>0</v>
      </c>
      <c r="F271" s="31">
        <v>0</v>
      </c>
    </row>
    <row r="272" spans="1:6" s="8" customFormat="1" outlineLevel="5" x14ac:dyDescent="0.25">
      <c r="A272" s="7" t="s">
        <v>433</v>
      </c>
      <c r="B272" s="12" t="s">
        <v>434</v>
      </c>
      <c r="C272" s="12"/>
      <c r="D272" s="31"/>
      <c r="E272" s="49">
        <f t="shared" si="3"/>
        <v>1506979.68</v>
      </c>
      <c r="F272" s="31">
        <f>F273</f>
        <v>1506979.68</v>
      </c>
    </row>
    <row r="273" spans="1:6" s="8" customFormat="1" ht="30" outlineLevel="5" x14ac:dyDescent="0.25">
      <c r="A273" s="7" t="s">
        <v>432</v>
      </c>
      <c r="B273" s="12" t="s">
        <v>435</v>
      </c>
      <c r="C273" s="12"/>
      <c r="D273" s="31"/>
      <c r="E273" s="49">
        <f t="shared" si="3"/>
        <v>1506979.68</v>
      </c>
      <c r="F273" s="31">
        <f>F274</f>
        <v>1506979.68</v>
      </c>
    </row>
    <row r="274" spans="1:6" s="8" customFormat="1" outlineLevel="5" x14ac:dyDescent="0.25">
      <c r="A274" s="7" t="s">
        <v>11</v>
      </c>
      <c r="B274" s="12" t="s">
        <v>435</v>
      </c>
      <c r="C274" s="12" t="s">
        <v>12</v>
      </c>
      <c r="D274" s="31"/>
      <c r="E274" s="49">
        <f t="shared" si="3"/>
        <v>1506979.68</v>
      </c>
      <c r="F274" s="31">
        <f>F275</f>
        <v>1506979.68</v>
      </c>
    </row>
    <row r="275" spans="1:6" s="8" customFormat="1" ht="30" outlineLevel="5" x14ac:dyDescent="0.25">
      <c r="A275" s="7" t="s">
        <v>13</v>
      </c>
      <c r="B275" s="12" t="s">
        <v>435</v>
      </c>
      <c r="C275" s="12" t="s">
        <v>14</v>
      </c>
      <c r="D275" s="31"/>
      <c r="E275" s="49">
        <f t="shared" si="3"/>
        <v>1506979.68</v>
      </c>
      <c r="F275" s="31">
        <v>1506979.68</v>
      </c>
    </row>
    <row r="276" spans="1:6" s="8" customFormat="1" ht="33" hidden="1" customHeight="1" outlineLevel="5" x14ac:dyDescent="0.25">
      <c r="A276" s="7" t="s">
        <v>345</v>
      </c>
      <c r="B276" s="12" t="s">
        <v>347</v>
      </c>
      <c r="C276" s="12"/>
      <c r="D276" s="31">
        <f>D277</f>
        <v>0</v>
      </c>
      <c r="E276" s="49">
        <f t="shared" si="3"/>
        <v>0</v>
      </c>
      <c r="F276" s="31">
        <f>F277</f>
        <v>0</v>
      </c>
    </row>
    <row r="277" spans="1:6" s="8" customFormat="1" ht="36.75" hidden="1" customHeight="1" outlineLevel="5" x14ac:dyDescent="0.25">
      <c r="A277" s="7" t="s">
        <v>346</v>
      </c>
      <c r="B277" s="12" t="s">
        <v>348</v>
      </c>
      <c r="C277" s="12"/>
      <c r="D277" s="31">
        <f>D278</f>
        <v>0</v>
      </c>
      <c r="E277" s="49">
        <f t="shared" si="3"/>
        <v>0</v>
      </c>
      <c r="F277" s="31">
        <f>F278</f>
        <v>0</v>
      </c>
    </row>
    <row r="278" spans="1:6" s="8" customFormat="1" hidden="1" outlineLevel="5" x14ac:dyDescent="0.25">
      <c r="A278" s="7" t="s">
        <v>11</v>
      </c>
      <c r="B278" s="12" t="s">
        <v>348</v>
      </c>
      <c r="C278" s="12" t="s">
        <v>12</v>
      </c>
      <c r="D278" s="31">
        <f>D279</f>
        <v>0</v>
      </c>
      <c r="E278" s="49">
        <f t="shared" si="3"/>
        <v>0</v>
      </c>
      <c r="F278" s="31">
        <f>F279</f>
        <v>0</v>
      </c>
    </row>
    <row r="279" spans="1:6" s="8" customFormat="1" ht="30" hidden="1" outlineLevel="5" x14ac:dyDescent="0.25">
      <c r="A279" s="7" t="s">
        <v>13</v>
      </c>
      <c r="B279" s="12" t="s">
        <v>348</v>
      </c>
      <c r="C279" s="12" t="s">
        <v>14</v>
      </c>
      <c r="D279" s="31">
        <v>0</v>
      </c>
      <c r="E279" s="49">
        <f t="shared" si="3"/>
        <v>0</v>
      </c>
      <c r="F279" s="31">
        <v>0</v>
      </c>
    </row>
    <row r="280" spans="1:6" s="8" customFormat="1" ht="45" outlineLevel="2" collapsed="1" x14ac:dyDescent="0.25">
      <c r="A280" s="7" t="s">
        <v>167</v>
      </c>
      <c r="B280" s="12" t="s">
        <v>168</v>
      </c>
      <c r="C280" s="12"/>
      <c r="D280" s="31">
        <f>D281</f>
        <v>1500000</v>
      </c>
      <c r="E280" s="49">
        <f t="shared" si="3"/>
        <v>1738495.83</v>
      </c>
      <c r="F280" s="31">
        <f>F281+F286</f>
        <v>3238495.83</v>
      </c>
    </row>
    <row r="281" spans="1:6" s="8" customFormat="1" ht="30" outlineLevel="3" x14ac:dyDescent="0.25">
      <c r="A281" s="7" t="s">
        <v>169</v>
      </c>
      <c r="B281" s="12" t="s">
        <v>170</v>
      </c>
      <c r="C281" s="12"/>
      <c r="D281" s="31">
        <f>D282</f>
        <v>1500000</v>
      </c>
      <c r="E281" s="49">
        <f t="shared" si="3"/>
        <v>-401528</v>
      </c>
      <c r="F281" s="31">
        <f>F282+F284</f>
        <v>1098472</v>
      </c>
    </row>
    <row r="282" spans="1:6" s="8" customFormat="1" ht="21.75" customHeight="1" outlineLevel="4" x14ac:dyDescent="0.25">
      <c r="A282" s="7" t="s">
        <v>11</v>
      </c>
      <c r="B282" s="12" t="s">
        <v>170</v>
      </c>
      <c r="C282" s="12" t="s">
        <v>12</v>
      </c>
      <c r="D282" s="31">
        <f>D283</f>
        <v>1500000</v>
      </c>
      <c r="E282" s="49">
        <f t="shared" si="3"/>
        <v>-601528</v>
      </c>
      <c r="F282" s="31">
        <f>F283</f>
        <v>898472</v>
      </c>
    </row>
    <row r="283" spans="1:6" s="8" customFormat="1" ht="30" outlineLevel="5" x14ac:dyDescent="0.25">
      <c r="A283" s="7" t="s">
        <v>13</v>
      </c>
      <c r="B283" s="12" t="s">
        <v>170</v>
      </c>
      <c r="C283" s="12" t="s">
        <v>14</v>
      </c>
      <c r="D283" s="31">
        <v>1500000</v>
      </c>
      <c r="E283" s="49">
        <f t="shared" si="3"/>
        <v>-601528</v>
      </c>
      <c r="F283" s="31">
        <v>898472</v>
      </c>
    </row>
    <row r="284" spans="1:6" s="8" customFormat="1" outlineLevel="5" x14ac:dyDescent="0.25">
      <c r="A284" s="7" t="s">
        <v>29</v>
      </c>
      <c r="B284" s="12" t="s">
        <v>170</v>
      </c>
      <c r="C284" s="12" t="s">
        <v>30</v>
      </c>
      <c r="D284" s="31"/>
      <c r="E284" s="49">
        <f t="shared" si="3"/>
        <v>200000</v>
      </c>
      <c r="F284" s="31">
        <f>F285</f>
        <v>200000</v>
      </c>
    </row>
    <row r="285" spans="1:6" s="8" customFormat="1" outlineLevel="5" x14ac:dyDescent="0.25">
      <c r="A285" s="7" t="s">
        <v>31</v>
      </c>
      <c r="B285" s="12" t="s">
        <v>170</v>
      </c>
      <c r="C285" s="12" t="s">
        <v>32</v>
      </c>
      <c r="D285" s="31"/>
      <c r="E285" s="49">
        <f t="shared" si="3"/>
        <v>200000</v>
      </c>
      <c r="F285" s="31">
        <v>200000</v>
      </c>
    </row>
    <row r="286" spans="1:6" s="8" customFormat="1" ht="45" outlineLevel="5" x14ac:dyDescent="0.25">
      <c r="A286" s="7" t="s">
        <v>436</v>
      </c>
      <c r="B286" s="12" t="s">
        <v>437</v>
      </c>
      <c r="C286" s="12"/>
      <c r="D286" s="31"/>
      <c r="E286" s="49">
        <f t="shared" si="3"/>
        <v>2140023.83</v>
      </c>
      <c r="F286" s="31">
        <f>F287</f>
        <v>2140023.83</v>
      </c>
    </row>
    <row r="287" spans="1:6" s="8" customFormat="1" outlineLevel="5" x14ac:dyDescent="0.25">
      <c r="A287" s="7" t="s">
        <v>11</v>
      </c>
      <c r="B287" s="12" t="s">
        <v>437</v>
      </c>
      <c r="C287" s="12" t="s">
        <v>12</v>
      </c>
      <c r="D287" s="31"/>
      <c r="E287" s="49">
        <f t="shared" si="3"/>
        <v>2140023.83</v>
      </c>
      <c r="F287" s="31">
        <f>F288</f>
        <v>2140023.83</v>
      </c>
    </row>
    <row r="288" spans="1:6" s="8" customFormat="1" ht="30" outlineLevel="5" x14ac:dyDescent="0.25">
      <c r="A288" s="7" t="s">
        <v>13</v>
      </c>
      <c r="B288" s="12" t="s">
        <v>437</v>
      </c>
      <c r="C288" s="12" t="s">
        <v>14</v>
      </c>
      <c r="D288" s="31"/>
      <c r="E288" s="49">
        <f t="shared" si="3"/>
        <v>2140023.83</v>
      </c>
      <c r="F288" s="31">
        <v>2140023.83</v>
      </c>
    </row>
    <row r="289" spans="1:6" s="8" customFormat="1" ht="32.25" hidden="1" customHeight="1" outlineLevel="5" x14ac:dyDescent="0.25">
      <c r="A289" s="7" t="s">
        <v>354</v>
      </c>
      <c r="B289" s="12" t="s">
        <v>349</v>
      </c>
      <c r="C289" s="12"/>
      <c r="D289" s="31">
        <f>D290</f>
        <v>450000</v>
      </c>
      <c r="E289" s="49">
        <f t="shared" si="3"/>
        <v>-450000</v>
      </c>
      <c r="F289" s="31">
        <f>F290</f>
        <v>0</v>
      </c>
    </row>
    <row r="290" spans="1:6" s="8" customFormat="1" ht="32.25" hidden="1" customHeight="1" outlineLevel="5" x14ac:dyDescent="0.25">
      <c r="A290" s="7" t="s">
        <v>350</v>
      </c>
      <c r="B290" s="12" t="s">
        <v>351</v>
      </c>
      <c r="C290" s="12"/>
      <c r="D290" s="31">
        <f>D291</f>
        <v>450000</v>
      </c>
      <c r="E290" s="49">
        <f t="shared" ref="E290:E361" si="4">F290-D290</f>
        <v>-450000</v>
      </c>
      <c r="F290" s="31">
        <f>F291</f>
        <v>0</v>
      </c>
    </row>
    <row r="291" spans="1:6" s="8" customFormat="1" ht="21" hidden="1" customHeight="1" outlineLevel="5" x14ac:dyDescent="0.25">
      <c r="A291" s="7" t="s">
        <v>11</v>
      </c>
      <c r="B291" s="12" t="s">
        <v>351</v>
      </c>
      <c r="C291" s="12" t="s">
        <v>12</v>
      </c>
      <c r="D291" s="31">
        <f>D292</f>
        <v>450000</v>
      </c>
      <c r="E291" s="49">
        <f t="shared" si="4"/>
        <v>-450000</v>
      </c>
      <c r="F291" s="31">
        <f>F292</f>
        <v>0</v>
      </c>
    </row>
    <row r="292" spans="1:6" s="8" customFormat="1" ht="30" hidden="1" outlineLevel="5" x14ac:dyDescent="0.25">
      <c r="A292" s="7" t="s">
        <v>13</v>
      </c>
      <c r="B292" s="12" t="s">
        <v>351</v>
      </c>
      <c r="C292" s="12" t="s">
        <v>14</v>
      </c>
      <c r="D292" s="31">
        <v>450000</v>
      </c>
      <c r="E292" s="49">
        <f t="shared" si="4"/>
        <v>-450000</v>
      </c>
      <c r="F292" s="31"/>
    </row>
    <row r="293" spans="1:6" s="8" customFormat="1" ht="35.25" customHeight="1" collapsed="1" x14ac:dyDescent="0.25">
      <c r="A293" s="9" t="s">
        <v>171</v>
      </c>
      <c r="B293" s="10" t="s">
        <v>172</v>
      </c>
      <c r="C293" s="10"/>
      <c r="D293" s="34">
        <f>D294+D298+D311</f>
        <v>71208801</v>
      </c>
      <c r="E293" s="49">
        <f t="shared" si="4"/>
        <v>-1145693.6000000089</v>
      </c>
      <c r="F293" s="34">
        <f>F294+F298+F311</f>
        <v>70063107.399999991</v>
      </c>
    </row>
    <row r="294" spans="1:6" s="8" customFormat="1" ht="30" outlineLevel="2" x14ac:dyDescent="0.25">
      <c r="A294" s="7" t="s">
        <v>173</v>
      </c>
      <c r="B294" s="12" t="s">
        <v>174</v>
      </c>
      <c r="C294" s="12"/>
      <c r="D294" s="31">
        <f>D295</f>
        <v>200000</v>
      </c>
      <c r="E294" s="49">
        <f t="shared" si="4"/>
        <v>-80000</v>
      </c>
      <c r="F294" s="31">
        <f>F295</f>
        <v>120000</v>
      </c>
    </row>
    <row r="295" spans="1:6" s="8" customFormat="1" ht="34.5" customHeight="1" outlineLevel="3" x14ac:dyDescent="0.25">
      <c r="A295" s="7" t="s">
        <v>290</v>
      </c>
      <c r="B295" s="12" t="s">
        <v>175</v>
      </c>
      <c r="C295" s="12"/>
      <c r="D295" s="31">
        <f>D296</f>
        <v>200000</v>
      </c>
      <c r="E295" s="49">
        <f t="shared" si="4"/>
        <v>-80000</v>
      </c>
      <c r="F295" s="31">
        <f>F296</f>
        <v>120000</v>
      </c>
    </row>
    <row r="296" spans="1:6" s="8" customFormat="1" ht="22.5" customHeight="1" outlineLevel="4" x14ac:dyDescent="0.25">
      <c r="A296" s="7" t="s">
        <v>11</v>
      </c>
      <c r="B296" s="12" t="s">
        <v>175</v>
      </c>
      <c r="C296" s="12" t="s">
        <v>12</v>
      </c>
      <c r="D296" s="31">
        <f>D297</f>
        <v>200000</v>
      </c>
      <c r="E296" s="49">
        <f t="shared" si="4"/>
        <v>-80000</v>
      </c>
      <c r="F296" s="31">
        <f>F297</f>
        <v>120000</v>
      </c>
    </row>
    <row r="297" spans="1:6" s="8" customFormat="1" ht="30" outlineLevel="5" x14ac:dyDescent="0.25">
      <c r="A297" s="7" t="s">
        <v>13</v>
      </c>
      <c r="B297" s="12" t="s">
        <v>175</v>
      </c>
      <c r="C297" s="12" t="s">
        <v>14</v>
      </c>
      <c r="D297" s="31">
        <v>200000</v>
      </c>
      <c r="E297" s="49">
        <f t="shared" si="4"/>
        <v>-80000</v>
      </c>
      <c r="F297" s="31">
        <v>120000</v>
      </c>
    </row>
    <row r="298" spans="1:6" s="8" customFormat="1" outlineLevel="2" x14ac:dyDescent="0.25">
      <c r="A298" s="7" t="s">
        <v>176</v>
      </c>
      <c r="B298" s="12" t="s">
        <v>177</v>
      </c>
      <c r="C298" s="12"/>
      <c r="D298" s="31">
        <f>D299+D302+D305+D308</f>
        <v>54290701</v>
      </c>
      <c r="E298" s="49">
        <f t="shared" si="4"/>
        <v>-1536797.5100000054</v>
      </c>
      <c r="F298" s="31">
        <f>F299+F302+F305+F308</f>
        <v>52753903.489999995</v>
      </c>
    </row>
    <row r="299" spans="1:6" s="8" customFormat="1" ht="30" hidden="1" outlineLevel="3" x14ac:dyDescent="0.25">
      <c r="A299" s="7" t="s">
        <v>178</v>
      </c>
      <c r="B299" s="12" t="s">
        <v>179</v>
      </c>
      <c r="C299" s="12"/>
      <c r="D299" s="31">
        <f>D300</f>
        <v>0</v>
      </c>
      <c r="E299" s="49">
        <f t="shared" si="4"/>
        <v>0</v>
      </c>
      <c r="F299" s="31">
        <f>F300</f>
        <v>0</v>
      </c>
    </row>
    <row r="300" spans="1:6" s="8" customFormat="1" ht="18.75" hidden="1" customHeight="1" outlineLevel="4" x14ac:dyDescent="0.25">
      <c r="A300" s="7" t="s">
        <v>11</v>
      </c>
      <c r="B300" s="12" t="s">
        <v>179</v>
      </c>
      <c r="C300" s="12" t="s">
        <v>12</v>
      </c>
      <c r="D300" s="31">
        <f>D301</f>
        <v>0</v>
      </c>
      <c r="E300" s="49">
        <f t="shared" si="4"/>
        <v>0</v>
      </c>
      <c r="F300" s="31">
        <f>F301</f>
        <v>0</v>
      </c>
    </row>
    <row r="301" spans="1:6" s="8" customFormat="1" ht="30" hidden="1" outlineLevel="5" x14ac:dyDescent="0.25">
      <c r="A301" s="7" t="s">
        <v>13</v>
      </c>
      <c r="B301" s="12" t="s">
        <v>179</v>
      </c>
      <c r="C301" s="12" t="s">
        <v>14</v>
      </c>
      <c r="D301" s="31"/>
      <c r="E301" s="49">
        <f t="shared" si="4"/>
        <v>0</v>
      </c>
      <c r="F301" s="31"/>
    </row>
    <row r="302" spans="1:6" s="8" customFormat="1" ht="45" outlineLevel="3" collapsed="1" x14ac:dyDescent="0.25">
      <c r="A302" s="7" t="s">
        <v>180</v>
      </c>
      <c r="B302" s="12" t="s">
        <v>181</v>
      </c>
      <c r="C302" s="12"/>
      <c r="D302" s="31">
        <f>D303</f>
        <v>3000000</v>
      </c>
      <c r="E302" s="49">
        <f t="shared" si="4"/>
        <v>1255456.33</v>
      </c>
      <c r="F302" s="31">
        <f>F303</f>
        <v>4255456.33</v>
      </c>
    </row>
    <row r="303" spans="1:6" s="8" customFormat="1" ht="20.25" customHeight="1" outlineLevel="4" x14ac:dyDescent="0.25">
      <c r="A303" s="7" t="s">
        <v>11</v>
      </c>
      <c r="B303" s="12" t="s">
        <v>181</v>
      </c>
      <c r="C303" s="12" t="s">
        <v>12</v>
      </c>
      <c r="D303" s="31">
        <f>D304</f>
        <v>3000000</v>
      </c>
      <c r="E303" s="49">
        <f t="shared" si="4"/>
        <v>1255456.33</v>
      </c>
      <c r="F303" s="31">
        <f>F304</f>
        <v>4255456.33</v>
      </c>
    </row>
    <row r="304" spans="1:6" s="8" customFormat="1" ht="30" outlineLevel="5" x14ac:dyDescent="0.25">
      <c r="A304" s="7" t="s">
        <v>13</v>
      </c>
      <c r="B304" s="12" t="s">
        <v>181</v>
      </c>
      <c r="C304" s="12" t="s">
        <v>14</v>
      </c>
      <c r="D304" s="31">
        <v>3000000</v>
      </c>
      <c r="E304" s="49">
        <f t="shared" si="4"/>
        <v>1255456.33</v>
      </c>
      <c r="F304" s="31">
        <v>4255456.33</v>
      </c>
    </row>
    <row r="305" spans="1:6" s="8" customFormat="1" ht="31.5" customHeight="1" outlineLevel="3" x14ac:dyDescent="0.25">
      <c r="A305" s="7" t="s">
        <v>182</v>
      </c>
      <c r="B305" s="12" t="s">
        <v>183</v>
      </c>
      <c r="C305" s="12"/>
      <c r="D305" s="31">
        <f>D306</f>
        <v>22500000</v>
      </c>
      <c r="E305" s="49">
        <f t="shared" si="4"/>
        <v>0</v>
      </c>
      <c r="F305" s="31">
        <f>F306</f>
        <v>22500000</v>
      </c>
    </row>
    <row r="306" spans="1:6" s="8" customFormat="1" outlineLevel="4" x14ac:dyDescent="0.25">
      <c r="A306" s="7" t="s">
        <v>29</v>
      </c>
      <c r="B306" s="12" t="s">
        <v>183</v>
      </c>
      <c r="C306" s="12" t="s">
        <v>30</v>
      </c>
      <c r="D306" s="31">
        <f>D307</f>
        <v>22500000</v>
      </c>
      <c r="E306" s="49">
        <f t="shared" si="4"/>
        <v>0</v>
      </c>
      <c r="F306" s="31">
        <f>F307</f>
        <v>22500000</v>
      </c>
    </row>
    <row r="307" spans="1:6" s="8" customFormat="1" ht="33" customHeight="1" outlineLevel="5" x14ac:dyDescent="0.25">
      <c r="A307" s="7" t="s">
        <v>274</v>
      </c>
      <c r="B307" s="12" t="s">
        <v>183</v>
      </c>
      <c r="C307" s="12" t="s">
        <v>273</v>
      </c>
      <c r="D307" s="31">
        <v>22500000</v>
      </c>
      <c r="E307" s="49">
        <f t="shared" si="4"/>
        <v>0</v>
      </c>
      <c r="F307" s="31">
        <v>22500000</v>
      </c>
    </row>
    <row r="308" spans="1:6" s="8" customFormat="1" ht="94.5" customHeight="1" outlineLevel="3" x14ac:dyDescent="0.25">
      <c r="A308" s="13" t="s">
        <v>184</v>
      </c>
      <c r="B308" s="12" t="s">
        <v>185</v>
      </c>
      <c r="C308" s="12"/>
      <c r="D308" s="31">
        <f>D309</f>
        <v>28790701</v>
      </c>
      <c r="E308" s="49">
        <f t="shared" si="4"/>
        <v>-2792253.84</v>
      </c>
      <c r="F308" s="31">
        <f>F309</f>
        <v>25998447.16</v>
      </c>
    </row>
    <row r="309" spans="1:6" s="8" customFormat="1" ht="19.5" customHeight="1" outlineLevel="4" x14ac:dyDescent="0.25">
      <c r="A309" s="7" t="s">
        <v>11</v>
      </c>
      <c r="B309" s="12" t="s">
        <v>185</v>
      </c>
      <c r="C309" s="12" t="s">
        <v>12</v>
      </c>
      <c r="D309" s="31">
        <f>D310</f>
        <v>28790701</v>
      </c>
      <c r="E309" s="49">
        <f t="shared" si="4"/>
        <v>-2792253.84</v>
      </c>
      <c r="F309" s="31">
        <f>F310</f>
        <v>25998447.16</v>
      </c>
    </row>
    <row r="310" spans="1:6" s="8" customFormat="1" ht="30" outlineLevel="5" x14ac:dyDescent="0.25">
      <c r="A310" s="7" t="s">
        <v>13</v>
      </c>
      <c r="B310" s="12" t="s">
        <v>185</v>
      </c>
      <c r="C310" s="12" t="s">
        <v>14</v>
      </c>
      <c r="D310" s="31">
        <v>28790701</v>
      </c>
      <c r="E310" s="49">
        <f t="shared" si="4"/>
        <v>-2792253.84</v>
      </c>
      <c r="F310" s="31">
        <v>25998447.16</v>
      </c>
    </row>
    <row r="311" spans="1:6" s="8" customFormat="1" ht="17.25" customHeight="1" outlineLevel="2" x14ac:dyDescent="0.25">
      <c r="A311" s="7" t="s">
        <v>186</v>
      </c>
      <c r="B311" s="12" t="s">
        <v>187</v>
      </c>
      <c r="C311" s="12"/>
      <c r="D311" s="31">
        <f>D312+D317+D320</f>
        <v>16718100</v>
      </c>
      <c r="E311" s="49">
        <f t="shared" si="4"/>
        <v>471103.91000000015</v>
      </c>
      <c r="F311" s="31">
        <f>F312+F317+F320</f>
        <v>17189203.91</v>
      </c>
    </row>
    <row r="312" spans="1:6" s="8" customFormat="1" outlineLevel="3" x14ac:dyDescent="0.25">
      <c r="A312" s="7" t="s">
        <v>188</v>
      </c>
      <c r="B312" s="12" t="s">
        <v>189</v>
      </c>
      <c r="C312" s="12"/>
      <c r="D312" s="31">
        <f>D313+D315</f>
        <v>15918100</v>
      </c>
      <c r="E312" s="49">
        <f t="shared" si="4"/>
        <v>271103.91000000015</v>
      </c>
      <c r="F312" s="31">
        <f>F313+F315</f>
        <v>16189203.91</v>
      </c>
    </row>
    <row r="313" spans="1:6" s="8" customFormat="1" ht="20.25" customHeight="1" outlineLevel="4" x14ac:dyDescent="0.25">
      <c r="A313" s="7" t="s">
        <v>11</v>
      </c>
      <c r="B313" s="12" t="s">
        <v>189</v>
      </c>
      <c r="C313" s="12" t="s">
        <v>12</v>
      </c>
      <c r="D313" s="31">
        <f>D314</f>
        <v>15918100</v>
      </c>
      <c r="E313" s="49">
        <f t="shared" si="4"/>
        <v>267441.59999999963</v>
      </c>
      <c r="F313" s="31">
        <f>F314</f>
        <v>16185541.6</v>
      </c>
    </row>
    <row r="314" spans="1:6" s="8" customFormat="1" ht="30" outlineLevel="5" x14ac:dyDescent="0.25">
      <c r="A314" s="7" t="s">
        <v>13</v>
      </c>
      <c r="B314" s="12" t="s">
        <v>189</v>
      </c>
      <c r="C314" s="12" t="s">
        <v>14</v>
      </c>
      <c r="D314" s="31">
        <v>15918100</v>
      </c>
      <c r="E314" s="49">
        <f t="shared" si="4"/>
        <v>267441.59999999963</v>
      </c>
      <c r="F314" s="31">
        <v>16185541.6</v>
      </c>
    </row>
    <row r="315" spans="1:6" s="8" customFormat="1" outlineLevel="5" x14ac:dyDescent="0.25">
      <c r="A315" s="7" t="s">
        <v>29</v>
      </c>
      <c r="B315" s="12" t="s">
        <v>189</v>
      </c>
      <c r="C315" s="12" t="s">
        <v>30</v>
      </c>
      <c r="D315" s="31">
        <f>D316</f>
        <v>0</v>
      </c>
      <c r="E315" s="49">
        <f t="shared" si="4"/>
        <v>3662.31</v>
      </c>
      <c r="F315" s="31">
        <f>F316</f>
        <v>3662.31</v>
      </c>
    </row>
    <row r="316" spans="1:6" s="8" customFormat="1" outlineLevel="5" x14ac:dyDescent="0.25">
      <c r="A316" s="7" t="s">
        <v>31</v>
      </c>
      <c r="B316" s="12" t="s">
        <v>189</v>
      </c>
      <c r="C316" s="12" t="s">
        <v>32</v>
      </c>
      <c r="D316" s="31"/>
      <c r="E316" s="49">
        <f t="shared" si="4"/>
        <v>3662.31</v>
      </c>
      <c r="F316" s="31">
        <v>3662.31</v>
      </c>
    </row>
    <row r="317" spans="1:6" s="8" customFormat="1" hidden="1" outlineLevel="3" x14ac:dyDescent="0.25">
      <c r="A317" s="7" t="s">
        <v>190</v>
      </c>
      <c r="B317" s="12" t="s">
        <v>191</v>
      </c>
      <c r="C317" s="12"/>
      <c r="D317" s="31">
        <f>D318</f>
        <v>0</v>
      </c>
      <c r="E317" s="49">
        <f t="shared" si="4"/>
        <v>0</v>
      </c>
      <c r="F317" s="31">
        <f>F318</f>
        <v>0</v>
      </c>
    </row>
    <row r="318" spans="1:6" s="8" customFormat="1" hidden="1" outlineLevel="4" x14ac:dyDescent="0.25">
      <c r="A318" s="7" t="s">
        <v>29</v>
      </c>
      <c r="B318" s="12" t="s">
        <v>191</v>
      </c>
      <c r="C318" s="12" t="s">
        <v>30</v>
      </c>
      <c r="D318" s="31">
        <f>D319</f>
        <v>0</v>
      </c>
      <c r="E318" s="49">
        <f t="shared" si="4"/>
        <v>0</v>
      </c>
      <c r="F318" s="31">
        <f>F319</f>
        <v>0</v>
      </c>
    </row>
    <row r="319" spans="1:6" s="8" customFormat="1" hidden="1" outlineLevel="5" x14ac:dyDescent="0.25">
      <c r="A319" s="7" t="s">
        <v>31</v>
      </c>
      <c r="B319" s="12" t="s">
        <v>191</v>
      </c>
      <c r="C319" s="12" t="s">
        <v>32</v>
      </c>
      <c r="D319" s="31"/>
      <c r="E319" s="49">
        <f t="shared" si="4"/>
        <v>0</v>
      </c>
      <c r="F319" s="31"/>
    </row>
    <row r="320" spans="1:6" s="8" customFormat="1" outlineLevel="5" x14ac:dyDescent="0.25">
      <c r="A320" s="29" t="s">
        <v>362</v>
      </c>
      <c r="B320" s="30" t="s">
        <v>352</v>
      </c>
      <c r="C320" s="30"/>
      <c r="D320" s="31">
        <f>D321</f>
        <v>800000</v>
      </c>
      <c r="E320" s="49">
        <f t="shared" si="4"/>
        <v>200000</v>
      </c>
      <c r="F320" s="31">
        <f>F321+F323</f>
        <v>1000000</v>
      </c>
    </row>
    <row r="321" spans="1:6" s="8" customFormat="1" outlineLevel="5" x14ac:dyDescent="0.25">
      <c r="A321" s="7" t="s">
        <v>11</v>
      </c>
      <c r="B321" s="30" t="s">
        <v>352</v>
      </c>
      <c r="C321" s="12" t="s">
        <v>12</v>
      </c>
      <c r="D321" s="31">
        <f>D322</f>
        <v>800000</v>
      </c>
      <c r="E321" s="49">
        <f t="shared" si="4"/>
        <v>0</v>
      </c>
      <c r="F321" s="31">
        <f>F322</f>
        <v>800000</v>
      </c>
    </row>
    <row r="322" spans="1:6" s="8" customFormat="1" ht="30" outlineLevel="5" x14ac:dyDescent="0.25">
      <c r="A322" s="7" t="s">
        <v>13</v>
      </c>
      <c r="B322" s="30" t="s">
        <v>352</v>
      </c>
      <c r="C322" s="12" t="s">
        <v>14</v>
      </c>
      <c r="D322" s="31">
        <v>800000</v>
      </c>
      <c r="E322" s="49">
        <f t="shared" si="4"/>
        <v>0</v>
      </c>
      <c r="F322" s="31">
        <v>800000</v>
      </c>
    </row>
    <row r="323" spans="1:6" s="8" customFormat="1" outlineLevel="5" x14ac:dyDescent="0.25">
      <c r="A323" s="7" t="s">
        <v>29</v>
      </c>
      <c r="B323" s="30" t="s">
        <v>352</v>
      </c>
      <c r="C323" s="12" t="s">
        <v>30</v>
      </c>
      <c r="D323" s="31"/>
      <c r="E323" s="49">
        <f t="shared" si="4"/>
        <v>200000</v>
      </c>
      <c r="F323" s="31">
        <f>F324+F325</f>
        <v>200000</v>
      </c>
    </row>
    <row r="324" spans="1:6" s="8" customFormat="1" outlineLevel="5" x14ac:dyDescent="0.25">
      <c r="A324" s="7" t="s">
        <v>272</v>
      </c>
      <c r="B324" s="30" t="s">
        <v>352</v>
      </c>
      <c r="C324" s="12" t="s">
        <v>271</v>
      </c>
      <c r="D324" s="31"/>
      <c r="E324" s="49">
        <f t="shared" si="4"/>
        <v>52156.92</v>
      </c>
      <c r="F324" s="31">
        <v>52156.92</v>
      </c>
    </row>
    <row r="325" spans="1:6" s="8" customFormat="1" outlineLevel="5" x14ac:dyDescent="0.25">
      <c r="A325" s="7" t="s">
        <v>31</v>
      </c>
      <c r="B325" s="30" t="s">
        <v>352</v>
      </c>
      <c r="C325" s="12" t="s">
        <v>32</v>
      </c>
      <c r="D325" s="31"/>
      <c r="E325" s="49">
        <f t="shared" si="4"/>
        <v>147843.07999999999</v>
      </c>
      <c r="F325" s="31">
        <v>147843.07999999999</v>
      </c>
    </row>
    <row r="326" spans="1:6" s="8" customFormat="1" ht="28.5" x14ac:dyDescent="0.25">
      <c r="A326" s="9" t="s">
        <v>192</v>
      </c>
      <c r="B326" s="10" t="s">
        <v>193</v>
      </c>
      <c r="C326" s="10"/>
      <c r="D326" s="34">
        <f>D327+D339+D346</f>
        <v>125409567.67</v>
      </c>
      <c r="E326" s="49">
        <f t="shared" si="4"/>
        <v>50430602.260000005</v>
      </c>
      <c r="F326" s="34">
        <f>F327+F339+F346</f>
        <v>175840169.93000001</v>
      </c>
    </row>
    <row r="327" spans="1:6" s="8" customFormat="1" ht="30" outlineLevel="2" x14ac:dyDescent="0.25">
      <c r="A327" s="7" t="s">
        <v>194</v>
      </c>
      <c r="B327" s="12" t="s">
        <v>195</v>
      </c>
      <c r="C327" s="12"/>
      <c r="D327" s="31">
        <f>D331+D336</f>
        <v>216049.67</v>
      </c>
      <c r="E327" s="49">
        <f t="shared" si="4"/>
        <v>71617573.839999989</v>
      </c>
      <c r="F327" s="31">
        <f>F331+F336+F328</f>
        <v>71833623.50999999</v>
      </c>
    </row>
    <row r="328" spans="1:6" s="8" customFormat="1" ht="30" outlineLevel="2" x14ac:dyDescent="0.25">
      <c r="A328" s="7" t="s">
        <v>438</v>
      </c>
      <c r="B328" s="12" t="s">
        <v>439</v>
      </c>
      <c r="C328" s="12"/>
      <c r="D328" s="31">
        <v>0</v>
      </c>
      <c r="E328" s="49">
        <f t="shared" si="4"/>
        <v>11500000</v>
      </c>
      <c r="F328" s="31">
        <f>F329</f>
        <v>11500000</v>
      </c>
    </row>
    <row r="329" spans="1:6" s="8" customFormat="1" ht="30" outlineLevel="2" x14ac:dyDescent="0.25">
      <c r="A329" s="44" t="s">
        <v>101</v>
      </c>
      <c r="B329" s="12" t="s">
        <v>439</v>
      </c>
      <c r="C329" s="12" t="s">
        <v>102</v>
      </c>
      <c r="D329" s="31">
        <v>0</v>
      </c>
      <c r="E329" s="49">
        <f t="shared" si="4"/>
        <v>11500000</v>
      </c>
      <c r="F329" s="31">
        <f>F330</f>
        <v>11500000</v>
      </c>
    </row>
    <row r="330" spans="1:6" s="8" customFormat="1" outlineLevel="2" x14ac:dyDescent="0.25">
      <c r="A330" s="44" t="s">
        <v>425</v>
      </c>
      <c r="B330" s="12" t="s">
        <v>439</v>
      </c>
      <c r="C330" s="12" t="s">
        <v>424</v>
      </c>
      <c r="D330" s="31">
        <v>0</v>
      </c>
      <c r="E330" s="49">
        <f t="shared" si="4"/>
        <v>11500000</v>
      </c>
      <c r="F330" s="31">
        <v>11500000</v>
      </c>
    </row>
    <row r="331" spans="1:6" s="8" customFormat="1" ht="30" outlineLevel="3" x14ac:dyDescent="0.25">
      <c r="A331" s="7" t="s">
        <v>196</v>
      </c>
      <c r="B331" s="12" t="s">
        <v>197</v>
      </c>
      <c r="C331" s="12"/>
      <c r="D331" s="31">
        <f>D332</f>
        <v>143249.67000000001</v>
      </c>
      <c r="E331" s="49">
        <f t="shared" si="4"/>
        <v>60190373.839999996</v>
      </c>
      <c r="F331" s="31">
        <f>F332+F334</f>
        <v>60333623.509999998</v>
      </c>
    </row>
    <row r="332" spans="1:6" s="8" customFormat="1" ht="20.25" hidden="1" customHeight="1" outlineLevel="4" x14ac:dyDescent="0.25">
      <c r="A332" s="7" t="s">
        <v>11</v>
      </c>
      <c r="B332" s="12" t="s">
        <v>197</v>
      </c>
      <c r="C332" s="12" t="s">
        <v>12</v>
      </c>
      <c r="D332" s="31">
        <f>D333</f>
        <v>143249.67000000001</v>
      </c>
      <c r="E332" s="49">
        <f t="shared" si="4"/>
        <v>-143249.67000000001</v>
      </c>
      <c r="F332" s="31">
        <f>F333</f>
        <v>0</v>
      </c>
    </row>
    <row r="333" spans="1:6" s="8" customFormat="1" ht="30" hidden="1" outlineLevel="5" x14ac:dyDescent="0.25">
      <c r="A333" s="7" t="s">
        <v>13</v>
      </c>
      <c r="B333" s="12" t="s">
        <v>197</v>
      </c>
      <c r="C333" s="12" t="s">
        <v>14</v>
      </c>
      <c r="D333" s="31">
        <v>143249.67000000001</v>
      </c>
      <c r="E333" s="49">
        <f t="shared" si="4"/>
        <v>-143249.67000000001</v>
      </c>
      <c r="F333" s="31"/>
    </row>
    <row r="334" spans="1:6" s="8" customFormat="1" ht="30" outlineLevel="5" x14ac:dyDescent="0.25">
      <c r="A334" s="44" t="s">
        <v>101</v>
      </c>
      <c r="B334" s="12" t="s">
        <v>197</v>
      </c>
      <c r="C334" s="12" t="s">
        <v>102</v>
      </c>
      <c r="D334" s="31">
        <v>0</v>
      </c>
      <c r="E334" s="49">
        <f t="shared" si="4"/>
        <v>60333623.509999998</v>
      </c>
      <c r="F334" s="31">
        <f>F335</f>
        <v>60333623.509999998</v>
      </c>
    </row>
    <row r="335" spans="1:6" s="8" customFormat="1" outlineLevel="5" x14ac:dyDescent="0.25">
      <c r="A335" s="44" t="s">
        <v>425</v>
      </c>
      <c r="B335" s="12" t="s">
        <v>197</v>
      </c>
      <c r="C335" s="12" t="s">
        <v>424</v>
      </c>
      <c r="D335" s="31">
        <v>0</v>
      </c>
      <c r="E335" s="49">
        <f t="shared" si="4"/>
        <v>60333623.509999998</v>
      </c>
      <c r="F335" s="31">
        <v>60333623.509999998</v>
      </c>
    </row>
    <row r="336" spans="1:6" s="8" customFormat="1" ht="30" hidden="1" outlineLevel="3" x14ac:dyDescent="0.25">
      <c r="A336" s="7" t="s">
        <v>198</v>
      </c>
      <c r="B336" s="12" t="s">
        <v>199</v>
      </c>
      <c r="C336" s="12"/>
      <c r="D336" s="31">
        <f>D337</f>
        <v>72800</v>
      </c>
      <c r="E336" s="49">
        <f t="shared" si="4"/>
        <v>-72800</v>
      </c>
      <c r="F336" s="31">
        <f>F337</f>
        <v>0</v>
      </c>
    </row>
    <row r="337" spans="1:6" s="8" customFormat="1" ht="20.25" hidden="1" customHeight="1" outlineLevel="4" x14ac:dyDescent="0.25">
      <c r="A337" s="7" t="s">
        <v>11</v>
      </c>
      <c r="B337" s="12" t="s">
        <v>199</v>
      </c>
      <c r="C337" s="12" t="s">
        <v>12</v>
      </c>
      <c r="D337" s="31">
        <f>D338</f>
        <v>72800</v>
      </c>
      <c r="E337" s="49">
        <f t="shared" si="4"/>
        <v>-72800</v>
      </c>
      <c r="F337" s="31">
        <f>F338</f>
        <v>0</v>
      </c>
    </row>
    <row r="338" spans="1:6" s="8" customFormat="1" ht="30" hidden="1" outlineLevel="5" x14ac:dyDescent="0.25">
      <c r="A338" s="7" t="s">
        <v>13</v>
      </c>
      <c r="B338" s="12" t="s">
        <v>199</v>
      </c>
      <c r="C338" s="12" t="s">
        <v>14</v>
      </c>
      <c r="D338" s="31">
        <v>72800</v>
      </c>
      <c r="E338" s="49">
        <f t="shared" si="4"/>
        <v>-72800</v>
      </c>
      <c r="F338" s="31"/>
    </row>
    <row r="339" spans="1:6" s="8" customFormat="1" outlineLevel="2" collapsed="1" x14ac:dyDescent="0.25">
      <c r="A339" s="7" t="s">
        <v>200</v>
      </c>
      <c r="B339" s="12" t="s">
        <v>405</v>
      </c>
      <c r="C339" s="12"/>
      <c r="D339" s="31">
        <f>D340+D343</f>
        <v>125193518</v>
      </c>
      <c r="E339" s="49">
        <f t="shared" si="4"/>
        <v>-21186971.579999998</v>
      </c>
      <c r="F339" s="31">
        <f>F340+F343</f>
        <v>104006546.42</v>
      </c>
    </row>
    <row r="340" spans="1:6" s="8" customFormat="1" ht="45" outlineLevel="3" x14ac:dyDescent="0.25">
      <c r="A340" s="7" t="s">
        <v>406</v>
      </c>
      <c r="B340" s="12" t="s">
        <v>404</v>
      </c>
      <c r="C340" s="12"/>
      <c r="D340" s="31">
        <f>D341</f>
        <v>115273967.68000001</v>
      </c>
      <c r="E340" s="49">
        <f t="shared" si="4"/>
        <v>-21186971.63000001</v>
      </c>
      <c r="F340" s="31">
        <f>F341</f>
        <v>94086996.049999997</v>
      </c>
    </row>
    <row r="341" spans="1:6" s="8" customFormat="1" ht="18" customHeight="1" outlineLevel="4" x14ac:dyDescent="0.25">
      <c r="A341" s="7" t="s">
        <v>101</v>
      </c>
      <c r="B341" s="12" t="s">
        <v>404</v>
      </c>
      <c r="C341" s="12" t="s">
        <v>102</v>
      </c>
      <c r="D341" s="31">
        <f>D342</f>
        <v>115273967.68000001</v>
      </c>
      <c r="E341" s="49">
        <f t="shared" si="4"/>
        <v>-21186971.63000001</v>
      </c>
      <c r="F341" s="31">
        <f>F342</f>
        <v>94086996.049999997</v>
      </c>
    </row>
    <row r="342" spans="1:6" s="8" customFormat="1" outlineLevel="5" x14ac:dyDescent="0.25">
      <c r="A342" s="7" t="s">
        <v>425</v>
      </c>
      <c r="B342" s="12" t="s">
        <v>404</v>
      </c>
      <c r="C342" s="12" t="s">
        <v>424</v>
      </c>
      <c r="D342" s="37">
        <v>115273967.68000001</v>
      </c>
      <c r="E342" s="49">
        <f t="shared" si="4"/>
        <v>-21186971.63000001</v>
      </c>
      <c r="F342" s="37">
        <v>94086996.049999997</v>
      </c>
    </row>
    <row r="343" spans="1:6" s="8" customFormat="1" outlineLevel="3" x14ac:dyDescent="0.25">
      <c r="A343" s="7" t="s">
        <v>201</v>
      </c>
      <c r="B343" s="12" t="s">
        <v>403</v>
      </c>
      <c r="C343" s="12"/>
      <c r="D343" s="31">
        <f>D344</f>
        <v>9919550.3200000003</v>
      </c>
      <c r="E343" s="49">
        <f t="shared" si="4"/>
        <v>4.999999888241291E-2</v>
      </c>
      <c r="F343" s="31">
        <f>F344</f>
        <v>9919550.3699999992</v>
      </c>
    </row>
    <row r="344" spans="1:6" s="8" customFormat="1" ht="18" customHeight="1" outlineLevel="4" x14ac:dyDescent="0.25">
      <c r="A344" s="7" t="s">
        <v>101</v>
      </c>
      <c r="B344" s="12" t="s">
        <v>403</v>
      </c>
      <c r="C344" s="12" t="s">
        <v>102</v>
      </c>
      <c r="D344" s="31">
        <f>D345</f>
        <v>9919550.3200000003</v>
      </c>
      <c r="E344" s="49">
        <f t="shared" si="4"/>
        <v>4.999999888241291E-2</v>
      </c>
      <c r="F344" s="31">
        <f>F345</f>
        <v>9919550.3699999992</v>
      </c>
    </row>
    <row r="345" spans="1:6" s="8" customFormat="1" outlineLevel="5" x14ac:dyDescent="0.25">
      <c r="A345" s="7" t="s">
        <v>425</v>
      </c>
      <c r="B345" s="12" t="s">
        <v>403</v>
      </c>
      <c r="C345" s="12" t="s">
        <v>424</v>
      </c>
      <c r="D345" s="37">
        <v>9919550.3200000003</v>
      </c>
      <c r="E345" s="49">
        <f t="shared" si="4"/>
        <v>4.999999888241291E-2</v>
      </c>
      <c r="F345" s="37">
        <v>9919550.3699999992</v>
      </c>
    </row>
    <row r="346" spans="1:6" s="8" customFormat="1" hidden="1" outlineLevel="5" x14ac:dyDescent="0.25">
      <c r="A346" s="7"/>
      <c r="B346" s="12"/>
      <c r="C346" s="12"/>
      <c r="D346" s="31">
        <f>D347</f>
        <v>0</v>
      </c>
      <c r="E346" s="49">
        <f t="shared" si="4"/>
        <v>0</v>
      </c>
      <c r="F346" s="31">
        <f>F347</f>
        <v>0</v>
      </c>
    </row>
    <row r="347" spans="1:6" s="8" customFormat="1" hidden="1" outlineLevel="5" x14ac:dyDescent="0.25">
      <c r="A347" s="7"/>
      <c r="B347" s="12"/>
      <c r="C347" s="12"/>
      <c r="D347" s="31">
        <f>D348</f>
        <v>0</v>
      </c>
      <c r="E347" s="49">
        <f t="shared" si="4"/>
        <v>0</v>
      </c>
      <c r="F347" s="31">
        <f>F348</f>
        <v>0</v>
      </c>
    </row>
    <row r="348" spans="1:6" s="8" customFormat="1" hidden="1" outlineLevel="5" x14ac:dyDescent="0.25">
      <c r="A348" s="7"/>
      <c r="B348" s="12"/>
      <c r="C348" s="12"/>
      <c r="D348" s="31">
        <f>D349</f>
        <v>0</v>
      </c>
      <c r="E348" s="49">
        <f t="shared" si="4"/>
        <v>0</v>
      </c>
      <c r="F348" s="31">
        <f>F349</f>
        <v>0</v>
      </c>
    </row>
    <row r="349" spans="1:6" s="8" customFormat="1" hidden="1" outlineLevel="5" x14ac:dyDescent="0.25">
      <c r="A349" s="7"/>
      <c r="B349" s="12"/>
      <c r="C349" s="12"/>
      <c r="D349" s="31">
        <v>0</v>
      </c>
      <c r="E349" s="49">
        <f t="shared" si="4"/>
        <v>0</v>
      </c>
      <c r="F349" s="31">
        <v>0</v>
      </c>
    </row>
    <row r="350" spans="1:6" s="8" customFormat="1" ht="33" customHeight="1" collapsed="1" x14ac:dyDescent="0.25">
      <c r="A350" s="9" t="s">
        <v>366</v>
      </c>
      <c r="B350" s="10" t="s">
        <v>202</v>
      </c>
      <c r="C350" s="10"/>
      <c r="D350" s="34">
        <f>D351+D378</f>
        <v>5520000</v>
      </c>
      <c r="E350" s="49">
        <f t="shared" si="4"/>
        <v>300000</v>
      </c>
      <c r="F350" s="34">
        <f>F351+F378</f>
        <v>5820000</v>
      </c>
    </row>
    <row r="351" spans="1:6" s="8" customFormat="1" ht="33" customHeight="1" x14ac:dyDescent="0.25">
      <c r="A351" s="27" t="s">
        <v>368</v>
      </c>
      <c r="B351" s="11" t="s">
        <v>367</v>
      </c>
      <c r="C351" s="11"/>
      <c r="D351" s="35">
        <f>D352+D356+D360+D364+D368+D374</f>
        <v>420000</v>
      </c>
      <c r="E351" s="49">
        <f t="shared" si="4"/>
        <v>0</v>
      </c>
      <c r="F351" s="35">
        <f>F352+F356+F360+F364+F368+F374</f>
        <v>420000</v>
      </c>
    </row>
    <row r="352" spans="1:6" s="8" customFormat="1" ht="30.75" hidden="1" customHeight="1" outlineLevel="2" x14ac:dyDescent="0.25">
      <c r="A352" s="19" t="s">
        <v>332</v>
      </c>
      <c r="B352" s="20" t="s">
        <v>333</v>
      </c>
      <c r="C352" s="12"/>
      <c r="D352" s="31">
        <f>D353</f>
        <v>0</v>
      </c>
      <c r="E352" s="49">
        <f t="shared" si="4"/>
        <v>0</v>
      </c>
      <c r="F352" s="31">
        <f>F353</f>
        <v>0</v>
      </c>
    </row>
    <row r="353" spans="1:6" s="8" customFormat="1" ht="21.75" hidden="1" customHeight="1" outlineLevel="2" x14ac:dyDescent="0.25">
      <c r="A353" s="19" t="s">
        <v>335</v>
      </c>
      <c r="B353" s="20" t="s">
        <v>334</v>
      </c>
      <c r="C353" s="12"/>
      <c r="D353" s="31">
        <f>D354</f>
        <v>0</v>
      </c>
      <c r="E353" s="49">
        <f t="shared" si="4"/>
        <v>0</v>
      </c>
      <c r="F353" s="31">
        <f>F354</f>
        <v>0</v>
      </c>
    </row>
    <row r="354" spans="1:6" s="8" customFormat="1" hidden="1" outlineLevel="3" x14ac:dyDescent="0.25">
      <c r="A354" s="19" t="s">
        <v>11</v>
      </c>
      <c r="B354" s="20" t="s">
        <v>334</v>
      </c>
      <c r="C354" s="12" t="s">
        <v>12</v>
      </c>
      <c r="D354" s="31">
        <f>D355</f>
        <v>0</v>
      </c>
      <c r="E354" s="49">
        <f t="shared" si="4"/>
        <v>0</v>
      </c>
      <c r="F354" s="31">
        <f>F355</f>
        <v>0</v>
      </c>
    </row>
    <row r="355" spans="1:6" s="8" customFormat="1" ht="30" hidden="1" outlineLevel="4" x14ac:dyDescent="0.25">
      <c r="A355" s="19" t="s">
        <v>13</v>
      </c>
      <c r="B355" s="20" t="s">
        <v>334</v>
      </c>
      <c r="C355" s="12" t="s">
        <v>14</v>
      </c>
      <c r="D355" s="31"/>
      <c r="E355" s="49">
        <f t="shared" si="4"/>
        <v>0</v>
      </c>
      <c r="F355" s="31"/>
    </row>
    <row r="356" spans="1:6" s="8" customFormat="1" ht="45" outlineLevel="5" x14ac:dyDescent="0.25">
      <c r="A356" s="23" t="s">
        <v>203</v>
      </c>
      <c r="B356" s="24" t="s">
        <v>369</v>
      </c>
      <c r="C356" s="24"/>
      <c r="D356" s="31">
        <f>D357</f>
        <v>60000</v>
      </c>
      <c r="E356" s="49">
        <f t="shared" si="4"/>
        <v>0</v>
      </c>
      <c r="F356" s="31">
        <f>F357</f>
        <v>60000</v>
      </c>
    </row>
    <row r="357" spans="1:6" s="8" customFormat="1" ht="36" customHeight="1" outlineLevel="5" x14ac:dyDescent="0.25">
      <c r="A357" s="23" t="s">
        <v>204</v>
      </c>
      <c r="B357" s="24" t="s">
        <v>370</v>
      </c>
      <c r="C357" s="24"/>
      <c r="D357" s="31">
        <f>D358</f>
        <v>60000</v>
      </c>
      <c r="E357" s="49">
        <f t="shared" si="4"/>
        <v>0</v>
      </c>
      <c r="F357" s="31">
        <f>F358</f>
        <v>60000</v>
      </c>
    </row>
    <row r="358" spans="1:6" s="8" customFormat="1" outlineLevel="5" x14ac:dyDescent="0.25">
      <c r="A358" s="23" t="s">
        <v>11</v>
      </c>
      <c r="B358" s="24" t="s">
        <v>370</v>
      </c>
      <c r="C358" s="24" t="s">
        <v>12</v>
      </c>
      <c r="D358" s="31">
        <f>D359</f>
        <v>60000</v>
      </c>
      <c r="E358" s="49">
        <f t="shared" si="4"/>
        <v>0</v>
      </c>
      <c r="F358" s="31">
        <f>F359</f>
        <v>60000</v>
      </c>
    </row>
    <row r="359" spans="1:6" s="8" customFormat="1" ht="30" outlineLevel="5" x14ac:dyDescent="0.25">
      <c r="A359" s="23" t="s">
        <v>13</v>
      </c>
      <c r="B359" s="24" t="s">
        <v>370</v>
      </c>
      <c r="C359" s="24" t="s">
        <v>14</v>
      </c>
      <c r="D359" s="31">
        <v>60000</v>
      </c>
      <c r="E359" s="49">
        <f t="shared" si="4"/>
        <v>0</v>
      </c>
      <c r="F359" s="31">
        <v>60000</v>
      </c>
    </row>
    <row r="360" spans="1:6" s="8" customFormat="1" ht="50.25" customHeight="1" outlineLevel="5" x14ac:dyDescent="0.25">
      <c r="A360" s="23" t="s">
        <v>205</v>
      </c>
      <c r="B360" s="24" t="s">
        <v>371</v>
      </c>
      <c r="C360" s="24"/>
      <c r="D360" s="31">
        <f>D361</f>
        <v>150000</v>
      </c>
      <c r="E360" s="49">
        <f t="shared" si="4"/>
        <v>-1333.359999999986</v>
      </c>
      <c r="F360" s="31">
        <f>F361</f>
        <v>148666.64000000001</v>
      </c>
    </row>
    <row r="361" spans="1:6" s="8" customFormat="1" ht="49.5" customHeight="1" outlineLevel="2" x14ac:dyDescent="0.25">
      <c r="A361" s="23" t="s">
        <v>206</v>
      </c>
      <c r="B361" s="24" t="s">
        <v>372</v>
      </c>
      <c r="C361" s="24"/>
      <c r="D361" s="31">
        <f>D362</f>
        <v>150000</v>
      </c>
      <c r="E361" s="49">
        <f t="shared" si="4"/>
        <v>-1333.359999999986</v>
      </c>
      <c r="F361" s="31">
        <f>F362</f>
        <v>148666.64000000001</v>
      </c>
    </row>
    <row r="362" spans="1:6" s="8" customFormat="1" ht="19.5" customHeight="1" outlineLevel="3" x14ac:dyDescent="0.25">
      <c r="A362" s="23" t="s">
        <v>11</v>
      </c>
      <c r="B362" s="24" t="s">
        <v>372</v>
      </c>
      <c r="C362" s="24" t="s">
        <v>12</v>
      </c>
      <c r="D362" s="31">
        <f>D363</f>
        <v>150000</v>
      </c>
      <c r="E362" s="49">
        <f t="shared" ref="E362:E440" si="5">F362-D362</f>
        <v>-1333.359999999986</v>
      </c>
      <c r="F362" s="31">
        <f>F363</f>
        <v>148666.64000000001</v>
      </c>
    </row>
    <row r="363" spans="1:6" s="8" customFormat="1" ht="30" outlineLevel="4" x14ac:dyDescent="0.25">
      <c r="A363" s="23" t="s">
        <v>13</v>
      </c>
      <c r="B363" s="24" t="s">
        <v>372</v>
      </c>
      <c r="C363" s="24" t="s">
        <v>14</v>
      </c>
      <c r="D363" s="31">
        <v>150000</v>
      </c>
      <c r="E363" s="49">
        <f t="shared" si="5"/>
        <v>-1333.359999999986</v>
      </c>
      <c r="F363" s="31">
        <v>148666.64000000001</v>
      </c>
    </row>
    <row r="364" spans="1:6" s="8" customFormat="1" ht="45" outlineLevel="5" x14ac:dyDescent="0.25">
      <c r="A364" s="23" t="s">
        <v>207</v>
      </c>
      <c r="B364" s="24" t="s">
        <v>373</v>
      </c>
      <c r="C364" s="24"/>
      <c r="D364" s="31">
        <f>D365</f>
        <v>30000</v>
      </c>
      <c r="E364" s="49">
        <f t="shared" si="5"/>
        <v>1333.3600000000006</v>
      </c>
      <c r="F364" s="31">
        <f>F365</f>
        <v>31333.360000000001</v>
      </c>
    </row>
    <row r="365" spans="1:6" s="8" customFormat="1" ht="31.5" customHeight="1" outlineLevel="2" x14ac:dyDescent="0.25">
      <c r="A365" s="23" t="s">
        <v>208</v>
      </c>
      <c r="B365" s="24" t="s">
        <v>374</v>
      </c>
      <c r="C365" s="24"/>
      <c r="D365" s="31">
        <f>D366</f>
        <v>30000</v>
      </c>
      <c r="E365" s="49">
        <f t="shared" si="5"/>
        <v>1333.3600000000006</v>
      </c>
      <c r="F365" s="31">
        <f>F366</f>
        <v>31333.360000000001</v>
      </c>
    </row>
    <row r="366" spans="1:6" s="8" customFormat="1" ht="18" customHeight="1" outlineLevel="3" x14ac:dyDescent="0.25">
      <c r="A366" s="23" t="s">
        <v>11</v>
      </c>
      <c r="B366" s="24" t="s">
        <v>374</v>
      </c>
      <c r="C366" s="24" t="s">
        <v>12</v>
      </c>
      <c r="D366" s="31">
        <f>D367</f>
        <v>30000</v>
      </c>
      <c r="E366" s="49">
        <f t="shared" si="5"/>
        <v>1333.3600000000006</v>
      </c>
      <c r="F366" s="31">
        <f>F367</f>
        <v>31333.360000000001</v>
      </c>
    </row>
    <row r="367" spans="1:6" s="8" customFormat="1" ht="30" outlineLevel="4" x14ac:dyDescent="0.25">
      <c r="A367" s="23" t="s">
        <v>13</v>
      </c>
      <c r="B367" s="24" t="s">
        <v>374</v>
      </c>
      <c r="C367" s="24" t="s">
        <v>14</v>
      </c>
      <c r="D367" s="31">
        <v>30000</v>
      </c>
      <c r="E367" s="49">
        <f t="shared" si="5"/>
        <v>1333.3600000000006</v>
      </c>
      <c r="F367" s="31">
        <v>31333.360000000001</v>
      </c>
    </row>
    <row r="368" spans="1:6" s="8" customFormat="1" ht="30" outlineLevel="5" x14ac:dyDescent="0.25">
      <c r="A368" s="23" t="s">
        <v>209</v>
      </c>
      <c r="B368" s="24" t="s">
        <v>375</v>
      </c>
      <c r="C368" s="24"/>
      <c r="D368" s="31">
        <f>D369</f>
        <v>150000</v>
      </c>
      <c r="E368" s="49">
        <f t="shared" si="5"/>
        <v>0</v>
      </c>
      <c r="F368" s="31">
        <f>F369</f>
        <v>150000</v>
      </c>
    </row>
    <row r="369" spans="1:6" s="8" customFormat="1" ht="30" outlineLevel="2" x14ac:dyDescent="0.25">
      <c r="A369" s="23" t="s">
        <v>210</v>
      </c>
      <c r="B369" s="24" t="s">
        <v>376</v>
      </c>
      <c r="C369" s="24"/>
      <c r="D369" s="31">
        <f>D370</f>
        <v>150000</v>
      </c>
      <c r="E369" s="49">
        <f t="shared" si="5"/>
        <v>0</v>
      </c>
      <c r="F369" s="31">
        <f>F370+F372</f>
        <v>150000</v>
      </c>
    </row>
    <row r="370" spans="1:6" s="8" customFormat="1" ht="20.25" customHeight="1" outlineLevel="3" x14ac:dyDescent="0.25">
      <c r="A370" s="23" t="s">
        <v>11</v>
      </c>
      <c r="B370" s="24" t="s">
        <v>376</v>
      </c>
      <c r="C370" s="24" t="s">
        <v>12</v>
      </c>
      <c r="D370" s="31">
        <f>D371</f>
        <v>150000</v>
      </c>
      <c r="E370" s="49">
        <f t="shared" si="5"/>
        <v>-20000</v>
      </c>
      <c r="F370" s="31">
        <f>F371</f>
        <v>130000</v>
      </c>
    </row>
    <row r="371" spans="1:6" s="8" customFormat="1" ht="30" outlineLevel="4" x14ac:dyDescent="0.25">
      <c r="A371" s="23" t="s">
        <v>13</v>
      </c>
      <c r="B371" s="24" t="s">
        <v>376</v>
      </c>
      <c r="C371" s="24" t="s">
        <v>14</v>
      </c>
      <c r="D371" s="31">
        <v>150000</v>
      </c>
      <c r="E371" s="49">
        <f t="shared" si="5"/>
        <v>-20000</v>
      </c>
      <c r="F371" s="31">
        <v>130000</v>
      </c>
    </row>
    <row r="372" spans="1:6" s="8" customFormat="1" outlineLevel="4" x14ac:dyDescent="0.25">
      <c r="A372" s="7" t="s">
        <v>29</v>
      </c>
      <c r="B372" s="24" t="s">
        <v>376</v>
      </c>
      <c r="C372" s="24" t="s">
        <v>30</v>
      </c>
      <c r="D372" s="31">
        <v>0</v>
      </c>
      <c r="E372" s="49">
        <f t="shared" si="5"/>
        <v>20000</v>
      </c>
      <c r="F372" s="31">
        <f>F373</f>
        <v>20000</v>
      </c>
    </row>
    <row r="373" spans="1:6" s="8" customFormat="1" outlineLevel="4" x14ac:dyDescent="0.25">
      <c r="A373" s="7" t="s">
        <v>272</v>
      </c>
      <c r="B373" s="24" t="s">
        <v>376</v>
      </c>
      <c r="C373" s="24" t="s">
        <v>271</v>
      </c>
      <c r="D373" s="31">
        <v>0</v>
      </c>
      <c r="E373" s="49">
        <f t="shared" si="5"/>
        <v>20000</v>
      </c>
      <c r="F373" s="31">
        <v>20000</v>
      </c>
    </row>
    <row r="374" spans="1:6" s="8" customFormat="1" outlineLevel="5" x14ac:dyDescent="0.25">
      <c r="A374" s="23" t="s">
        <v>211</v>
      </c>
      <c r="B374" s="24" t="s">
        <v>377</v>
      </c>
      <c r="C374" s="24"/>
      <c r="D374" s="31">
        <f>D375</f>
        <v>30000</v>
      </c>
      <c r="E374" s="49">
        <f t="shared" si="5"/>
        <v>0</v>
      </c>
      <c r="F374" s="31">
        <f>F375</f>
        <v>30000</v>
      </c>
    </row>
    <row r="375" spans="1:6" s="8" customFormat="1" outlineLevel="2" x14ac:dyDescent="0.25">
      <c r="A375" s="23" t="s">
        <v>212</v>
      </c>
      <c r="B375" s="24" t="s">
        <v>377</v>
      </c>
      <c r="C375" s="24"/>
      <c r="D375" s="31">
        <f>D376</f>
        <v>30000</v>
      </c>
      <c r="E375" s="49">
        <f t="shared" si="5"/>
        <v>0</v>
      </c>
      <c r="F375" s="31">
        <f>F376</f>
        <v>30000</v>
      </c>
    </row>
    <row r="376" spans="1:6" s="8" customFormat="1" ht="18.75" customHeight="1" outlineLevel="3" x14ac:dyDescent="0.25">
      <c r="A376" s="23" t="s">
        <v>11</v>
      </c>
      <c r="B376" s="24" t="s">
        <v>377</v>
      </c>
      <c r="C376" s="24" t="s">
        <v>12</v>
      </c>
      <c r="D376" s="31">
        <f>D377</f>
        <v>30000</v>
      </c>
      <c r="E376" s="49">
        <f t="shared" si="5"/>
        <v>0</v>
      </c>
      <c r="F376" s="31">
        <f>F377</f>
        <v>30000</v>
      </c>
    </row>
    <row r="377" spans="1:6" s="8" customFormat="1" ht="30" outlineLevel="4" x14ac:dyDescent="0.25">
      <c r="A377" s="23" t="s">
        <v>13</v>
      </c>
      <c r="B377" s="24" t="s">
        <v>377</v>
      </c>
      <c r="C377" s="24" t="s">
        <v>14</v>
      </c>
      <c r="D377" s="31">
        <v>30000</v>
      </c>
      <c r="E377" s="49">
        <f t="shared" si="5"/>
        <v>0</v>
      </c>
      <c r="F377" s="31">
        <v>30000</v>
      </c>
    </row>
    <row r="378" spans="1:6" s="8" customFormat="1" ht="30" x14ac:dyDescent="0.25">
      <c r="A378" s="27" t="s">
        <v>379</v>
      </c>
      <c r="B378" s="11" t="s">
        <v>378</v>
      </c>
      <c r="C378" s="11"/>
      <c r="D378" s="35">
        <f>D379+D390+D394+D398+D402+D386</f>
        <v>5100000</v>
      </c>
      <c r="E378" s="49">
        <f t="shared" si="5"/>
        <v>300000</v>
      </c>
      <c r="F378" s="35">
        <f>F379+F390+F394+F398+F402+F386</f>
        <v>5400000</v>
      </c>
    </row>
    <row r="379" spans="1:6" s="8" customFormat="1" ht="45" hidden="1" outlineLevel="3" x14ac:dyDescent="0.25">
      <c r="A379" s="23" t="s">
        <v>243</v>
      </c>
      <c r="B379" s="24" t="s">
        <v>380</v>
      </c>
      <c r="C379" s="24"/>
      <c r="D379" s="31">
        <f>D380+D383</f>
        <v>0</v>
      </c>
      <c r="E379" s="49">
        <f t="shared" si="5"/>
        <v>0</v>
      </c>
      <c r="F379" s="31">
        <f>F380+F383</f>
        <v>0</v>
      </c>
    </row>
    <row r="380" spans="1:6" s="8" customFormat="1" ht="30" hidden="1" outlineLevel="4" x14ac:dyDescent="0.25">
      <c r="A380" s="23" t="s">
        <v>244</v>
      </c>
      <c r="B380" s="24" t="s">
        <v>338</v>
      </c>
      <c r="C380" s="24"/>
      <c r="D380" s="31">
        <f>D381</f>
        <v>0</v>
      </c>
      <c r="E380" s="49">
        <f t="shared" si="5"/>
        <v>0</v>
      </c>
      <c r="F380" s="31">
        <f>F381</f>
        <v>0</v>
      </c>
    </row>
    <row r="381" spans="1:6" s="8" customFormat="1" hidden="1" outlineLevel="5" x14ac:dyDescent="0.25">
      <c r="A381" s="23" t="s">
        <v>11</v>
      </c>
      <c r="B381" s="24" t="s">
        <v>338</v>
      </c>
      <c r="C381" s="24" t="s">
        <v>12</v>
      </c>
      <c r="D381" s="31">
        <f>D382</f>
        <v>0</v>
      </c>
      <c r="E381" s="49">
        <f t="shared" si="5"/>
        <v>0</v>
      </c>
      <c r="F381" s="31">
        <f>F382</f>
        <v>0</v>
      </c>
    </row>
    <row r="382" spans="1:6" s="8" customFormat="1" ht="30" hidden="1" outlineLevel="2" x14ac:dyDescent="0.25">
      <c r="A382" s="23" t="s">
        <v>13</v>
      </c>
      <c r="B382" s="24" t="s">
        <v>338</v>
      </c>
      <c r="C382" s="24" t="s">
        <v>14</v>
      </c>
      <c r="D382" s="31"/>
      <c r="E382" s="49">
        <f t="shared" si="5"/>
        <v>0</v>
      </c>
      <c r="F382" s="31"/>
    </row>
    <row r="383" spans="1:6" s="8" customFormat="1" ht="33.75" hidden="1" customHeight="1" outlineLevel="2" x14ac:dyDescent="0.25">
      <c r="A383" s="23" t="s">
        <v>244</v>
      </c>
      <c r="B383" s="24" t="s">
        <v>381</v>
      </c>
      <c r="C383" s="24"/>
      <c r="D383" s="31">
        <f>D384</f>
        <v>0</v>
      </c>
      <c r="E383" s="49">
        <f t="shared" si="5"/>
        <v>0</v>
      </c>
      <c r="F383" s="31">
        <f>F384</f>
        <v>0</v>
      </c>
    </row>
    <row r="384" spans="1:6" s="8" customFormat="1" ht="21" hidden="1" customHeight="1" outlineLevel="2" x14ac:dyDescent="0.25">
      <c r="A384" s="23" t="s">
        <v>11</v>
      </c>
      <c r="B384" s="24" t="s">
        <v>381</v>
      </c>
      <c r="C384" s="24" t="s">
        <v>12</v>
      </c>
      <c r="D384" s="31">
        <f>D385</f>
        <v>0</v>
      </c>
      <c r="E384" s="49">
        <f t="shared" si="5"/>
        <v>0</v>
      </c>
      <c r="F384" s="31">
        <f>F385</f>
        <v>0</v>
      </c>
    </row>
    <row r="385" spans="1:6" s="8" customFormat="1" ht="30" hidden="1" outlineLevel="2" x14ac:dyDescent="0.25">
      <c r="A385" s="23" t="s">
        <v>13</v>
      </c>
      <c r="B385" s="24" t="s">
        <v>381</v>
      </c>
      <c r="C385" s="24" t="s">
        <v>14</v>
      </c>
      <c r="D385" s="31"/>
      <c r="E385" s="49">
        <f t="shared" si="5"/>
        <v>0</v>
      </c>
      <c r="F385" s="31"/>
    </row>
    <row r="386" spans="1:6" s="8" customFormat="1" outlineLevel="2" x14ac:dyDescent="0.25">
      <c r="A386" s="23" t="s">
        <v>399</v>
      </c>
      <c r="B386" s="24" t="s">
        <v>401</v>
      </c>
      <c r="C386" s="24"/>
      <c r="D386" s="31">
        <f>D387</f>
        <v>100000</v>
      </c>
      <c r="E386" s="49">
        <f t="shared" si="5"/>
        <v>0</v>
      </c>
      <c r="F386" s="31">
        <f>F387</f>
        <v>100000</v>
      </c>
    </row>
    <row r="387" spans="1:6" s="8" customFormat="1" outlineLevel="2" x14ac:dyDescent="0.25">
      <c r="A387" s="23" t="s">
        <v>400</v>
      </c>
      <c r="B387" s="24" t="s">
        <v>402</v>
      </c>
      <c r="C387" s="24"/>
      <c r="D387" s="31">
        <f>D388</f>
        <v>100000</v>
      </c>
      <c r="E387" s="49">
        <f t="shared" si="5"/>
        <v>0</v>
      </c>
      <c r="F387" s="31">
        <f>F388</f>
        <v>100000</v>
      </c>
    </row>
    <row r="388" spans="1:6" s="8" customFormat="1" outlineLevel="2" x14ac:dyDescent="0.25">
      <c r="A388" s="23" t="s">
        <v>11</v>
      </c>
      <c r="B388" s="24" t="s">
        <v>402</v>
      </c>
      <c r="C388" s="24" t="s">
        <v>12</v>
      </c>
      <c r="D388" s="31">
        <f>D389</f>
        <v>100000</v>
      </c>
      <c r="E388" s="49">
        <f t="shared" si="5"/>
        <v>0</v>
      </c>
      <c r="F388" s="31">
        <f>F389</f>
        <v>100000</v>
      </c>
    </row>
    <row r="389" spans="1:6" s="8" customFormat="1" ht="30" outlineLevel="2" x14ac:dyDescent="0.25">
      <c r="A389" s="23" t="s">
        <v>13</v>
      </c>
      <c r="B389" s="24" t="s">
        <v>402</v>
      </c>
      <c r="C389" s="24" t="s">
        <v>14</v>
      </c>
      <c r="D389" s="31">
        <v>100000</v>
      </c>
      <c r="E389" s="49">
        <f t="shared" si="5"/>
        <v>0</v>
      </c>
      <c r="F389" s="31">
        <v>100000</v>
      </c>
    </row>
    <row r="390" spans="1:6" s="8" customFormat="1" ht="45" hidden="1" outlineLevel="3" x14ac:dyDescent="0.25">
      <c r="A390" s="23" t="s">
        <v>363</v>
      </c>
      <c r="B390" s="24" t="s">
        <v>382</v>
      </c>
      <c r="C390" s="24"/>
      <c r="D390" s="31">
        <f>D391</f>
        <v>0</v>
      </c>
      <c r="E390" s="49">
        <f t="shared" si="5"/>
        <v>0</v>
      </c>
      <c r="F390" s="31">
        <f>F391</f>
        <v>0</v>
      </c>
    </row>
    <row r="391" spans="1:6" s="8" customFormat="1" ht="45" hidden="1" outlineLevel="4" x14ac:dyDescent="0.25">
      <c r="A391" s="23" t="s">
        <v>364</v>
      </c>
      <c r="B391" s="24" t="s">
        <v>383</v>
      </c>
      <c r="C391" s="24"/>
      <c r="D391" s="31">
        <f>D392</f>
        <v>0</v>
      </c>
      <c r="E391" s="49">
        <f t="shared" si="5"/>
        <v>0</v>
      </c>
      <c r="F391" s="31">
        <f>F392</f>
        <v>0</v>
      </c>
    </row>
    <row r="392" spans="1:6" s="8" customFormat="1" ht="20.25" hidden="1" customHeight="1" outlineLevel="5" x14ac:dyDescent="0.25">
      <c r="A392" s="23" t="s">
        <v>11</v>
      </c>
      <c r="B392" s="24" t="s">
        <v>383</v>
      </c>
      <c r="C392" s="24" t="s">
        <v>12</v>
      </c>
      <c r="D392" s="31">
        <f>D393</f>
        <v>0</v>
      </c>
      <c r="E392" s="49">
        <f t="shared" si="5"/>
        <v>0</v>
      </c>
      <c r="F392" s="31">
        <f>F393</f>
        <v>0</v>
      </c>
    </row>
    <row r="393" spans="1:6" s="8" customFormat="1" ht="30" hidden="1" outlineLevel="2" x14ac:dyDescent="0.25">
      <c r="A393" s="23" t="s">
        <v>13</v>
      </c>
      <c r="B393" s="24" t="s">
        <v>383</v>
      </c>
      <c r="C393" s="24" t="s">
        <v>14</v>
      </c>
      <c r="D393" s="31"/>
      <c r="E393" s="49">
        <f t="shared" si="5"/>
        <v>0</v>
      </c>
      <c r="F393" s="31"/>
    </row>
    <row r="394" spans="1:6" s="8" customFormat="1" outlineLevel="3" x14ac:dyDescent="0.25">
      <c r="A394" s="23" t="s">
        <v>245</v>
      </c>
      <c r="B394" s="24" t="s">
        <v>448</v>
      </c>
      <c r="C394" s="24"/>
      <c r="D394" s="31">
        <f>D395</f>
        <v>0</v>
      </c>
      <c r="E394" s="49">
        <f t="shared" si="5"/>
        <v>300000</v>
      </c>
      <c r="F394" s="31">
        <f>F395</f>
        <v>300000</v>
      </c>
    </row>
    <row r="395" spans="1:6" s="8" customFormat="1" ht="20.25" customHeight="1" outlineLevel="4" x14ac:dyDescent="0.25">
      <c r="A395" s="23" t="s">
        <v>246</v>
      </c>
      <c r="B395" s="24" t="s">
        <v>449</v>
      </c>
      <c r="C395" s="24"/>
      <c r="D395" s="31">
        <f>D396</f>
        <v>0</v>
      </c>
      <c r="E395" s="49">
        <f t="shared" si="5"/>
        <v>300000</v>
      </c>
      <c r="F395" s="31">
        <f>F396</f>
        <v>300000</v>
      </c>
    </row>
    <row r="396" spans="1:6" s="8" customFormat="1" ht="19.5" customHeight="1" outlineLevel="5" x14ac:dyDescent="0.25">
      <c r="A396" s="23" t="s">
        <v>11</v>
      </c>
      <c r="B396" s="24" t="s">
        <v>449</v>
      </c>
      <c r="C396" s="24" t="s">
        <v>12</v>
      </c>
      <c r="D396" s="31">
        <f>D397</f>
        <v>0</v>
      </c>
      <c r="E396" s="49">
        <f t="shared" si="5"/>
        <v>300000</v>
      </c>
      <c r="F396" s="31">
        <f>F397</f>
        <v>300000</v>
      </c>
    </row>
    <row r="397" spans="1:6" s="8" customFormat="1" ht="30" outlineLevel="2" x14ac:dyDescent="0.25">
      <c r="A397" s="23" t="s">
        <v>13</v>
      </c>
      <c r="B397" s="24" t="s">
        <v>449</v>
      </c>
      <c r="C397" s="24" t="s">
        <v>14</v>
      </c>
      <c r="D397" s="31"/>
      <c r="E397" s="49">
        <f t="shared" si="5"/>
        <v>300000</v>
      </c>
      <c r="F397" s="31">
        <v>300000</v>
      </c>
    </row>
    <row r="398" spans="1:6" s="8" customFormat="1" ht="30" customHeight="1" outlineLevel="5" x14ac:dyDescent="0.25">
      <c r="A398" s="23" t="s">
        <v>395</v>
      </c>
      <c r="B398" s="24" t="s">
        <v>384</v>
      </c>
      <c r="C398" s="24"/>
      <c r="D398" s="31">
        <f>D399</f>
        <v>5000000</v>
      </c>
      <c r="E398" s="49">
        <f t="shared" si="5"/>
        <v>0</v>
      </c>
      <c r="F398" s="31">
        <f>F399</f>
        <v>5000000</v>
      </c>
    </row>
    <row r="399" spans="1:6" s="8" customFormat="1" ht="33.75" customHeight="1" outlineLevel="5" x14ac:dyDescent="0.25">
      <c r="A399" s="23" t="s">
        <v>394</v>
      </c>
      <c r="B399" s="24" t="s">
        <v>385</v>
      </c>
      <c r="C399" s="24"/>
      <c r="D399" s="31">
        <f>D400</f>
        <v>5000000</v>
      </c>
      <c r="E399" s="49">
        <f t="shared" si="5"/>
        <v>0</v>
      </c>
      <c r="F399" s="31">
        <f>F400</f>
        <v>5000000</v>
      </c>
    </row>
    <row r="400" spans="1:6" s="8" customFormat="1" ht="19.5" customHeight="1" outlineLevel="5" x14ac:dyDescent="0.25">
      <c r="A400" s="7" t="s">
        <v>101</v>
      </c>
      <c r="B400" s="24" t="s">
        <v>385</v>
      </c>
      <c r="C400" s="24" t="s">
        <v>102</v>
      </c>
      <c r="D400" s="31">
        <f>D401</f>
        <v>5000000</v>
      </c>
      <c r="E400" s="49">
        <f t="shared" si="5"/>
        <v>0</v>
      </c>
      <c r="F400" s="31">
        <f>F401</f>
        <v>5000000</v>
      </c>
    </row>
    <row r="401" spans="1:6" s="8" customFormat="1" ht="21.75" customHeight="1" outlineLevel="5" x14ac:dyDescent="0.25">
      <c r="A401" s="7" t="s">
        <v>425</v>
      </c>
      <c r="B401" s="24" t="s">
        <v>385</v>
      </c>
      <c r="C401" s="24" t="s">
        <v>424</v>
      </c>
      <c r="D401" s="31">
        <v>5000000</v>
      </c>
      <c r="E401" s="49">
        <f t="shared" si="5"/>
        <v>0</v>
      </c>
      <c r="F401" s="31">
        <v>5000000</v>
      </c>
    </row>
    <row r="402" spans="1:6" s="8" customFormat="1" ht="31.5" hidden="1" customHeight="1" outlineLevel="5" x14ac:dyDescent="0.25">
      <c r="A402" s="23" t="s">
        <v>336</v>
      </c>
      <c r="B402" s="24" t="s">
        <v>386</v>
      </c>
      <c r="C402" s="24"/>
      <c r="D402" s="31">
        <f>D403+D406</f>
        <v>0</v>
      </c>
      <c r="E402" s="49">
        <f t="shared" si="5"/>
        <v>0</v>
      </c>
      <c r="F402" s="31">
        <f>F403+F406</f>
        <v>0</v>
      </c>
    </row>
    <row r="403" spans="1:6" s="8" customFormat="1" ht="31.5" hidden="1" customHeight="1" outlineLevel="5" x14ac:dyDescent="0.25">
      <c r="A403" s="23" t="s">
        <v>337</v>
      </c>
      <c r="B403" s="24" t="s">
        <v>339</v>
      </c>
      <c r="C403" s="24"/>
      <c r="D403" s="31">
        <f>D404</f>
        <v>0</v>
      </c>
      <c r="E403" s="49">
        <f t="shared" si="5"/>
        <v>0</v>
      </c>
      <c r="F403" s="31">
        <f>F404</f>
        <v>0</v>
      </c>
    </row>
    <row r="404" spans="1:6" s="8" customFormat="1" ht="31.5" hidden="1" customHeight="1" outlineLevel="5" x14ac:dyDescent="0.25">
      <c r="A404" s="23" t="s">
        <v>11</v>
      </c>
      <c r="B404" s="24" t="s">
        <v>339</v>
      </c>
      <c r="C404" s="24" t="s">
        <v>12</v>
      </c>
      <c r="D404" s="31">
        <f>D405</f>
        <v>0</v>
      </c>
      <c r="E404" s="49">
        <f t="shared" si="5"/>
        <v>0</v>
      </c>
      <c r="F404" s="31">
        <f>F405</f>
        <v>0</v>
      </c>
    </row>
    <row r="405" spans="1:6" s="8" customFormat="1" ht="31.5" hidden="1" customHeight="1" outlineLevel="5" x14ac:dyDescent="0.25">
      <c r="A405" s="23" t="s">
        <v>13</v>
      </c>
      <c r="B405" s="24" t="s">
        <v>339</v>
      </c>
      <c r="C405" s="24" t="s">
        <v>14</v>
      </c>
      <c r="D405" s="31"/>
      <c r="E405" s="49">
        <f t="shared" si="5"/>
        <v>0</v>
      </c>
      <c r="F405" s="31"/>
    </row>
    <row r="406" spans="1:6" s="8" customFormat="1" ht="31.5" hidden="1" customHeight="1" outlineLevel="5" x14ac:dyDescent="0.25">
      <c r="A406" s="23" t="s">
        <v>337</v>
      </c>
      <c r="B406" s="24" t="s">
        <v>387</v>
      </c>
      <c r="C406" s="24"/>
      <c r="D406" s="31">
        <f>D407</f>
        <v>0</v>
      </c>
      <c r="E406" s="49">
        <f t="shared" si="5"/>
        <v>0</v>
      </c>
      <c r="F406" s="31">
        <f>F407</f>
        <v>0</v>
      </c>
    </row>
    <row r="407" spans="1:6" s="8" customFormat="1" ht="21" hidden="1" customHeight="1" outlineLevel="5" x14ac:dyDescent="0.25">
      <c r="A407" s="23" t="s">
        <v>11</v>
      </c>
      <c r="B407" s="24" t="s">
        <v>387</v>
      </c>
      <c r="C407" s="24" t="s">
        <v>12</v>
      </c>
      <c r="D407" s="31">
        <f>D408</f>
        <v>0</v>
      </c>
      <c r="E407" s="49">
        <f t="shared" si="5"/>
        <v>0</v>
      </c>
      <c r="F407" s="31">
        <f>F408</f>
        <v>0</v>
      </c>
    </row>
    <row r="408" spans="1:6" s="8" customFormat="1" ht="31.5" hidden="1" customHeight="1" outlineLevel="5" x14ac:dyDescent="0.25">
      <c r="A408" s="23" t="s">
        <v>13</v>
      </c>
      <c r="B408" s="24" t="s">
        <v>387</v>
      </c>
      <c r="C408" s="24" t="s">
        <v>14</v>
      </c>
      <c r="D408" s="31"/>
      <c r="E408" s="49">
        <f t="shared" si="5"/>
        <v>0</v>
      </c>
      <c r="F408" s="31"/>
    </row>
    <row r="409" spans="1:6" s="8" customFormat="1" ht="31.5" customHeight="1" outlineLevel="5" x14ac:dyDescent="0.25">
      <c r="A409" s="38" t="s">
        <v>407</v>
      </c>
      <c r="B409" s="39" t="s">
        <v>408</v>
      </c>
      <c r="C409" s="40" t="s">
        <v>409</v>
      </c>
      <c r="D409" s="47">
        <f>D410+D421</f>
        <v>185052751</v>
      </c>
      <c r="E409" s="49">
        <f t="shared" si="5"/>
        <v>33759742.900000006</v>
      </c>
      <c r="F409" s="47">
        <f>F410+F421</f>
        <v>218812493.90000001</v>
      </c>
    </row>
    <row r="410" spans="1:6" s="8" customFormat="1" ht="48.75" customHeight="1" outlineLevel="5" x14ac:dyDescent="0.25">
      <c r="A410" s="46" t="s">
        <v>415</v>
      </c>
      <c r="B410" s="41" t="s">
        <v>416</v>
      </c>
      <c r="C410" s="42" t="s">
        <v>409</v>
      </c>
      <c r="D410" s="48">
        <f>D411</f>
        <v>76399393</v>
      </c>
      <c r="E410" s="49">
        <f t="shared" si="5"/>
        <v>13759740.900000006</v>
      </c>
      <c r="F410" s="48">
        <f>F411</f>
        <v>90159133.900000006</v>
      </c>
    </row>
    <row r="411" spans="1:6" s="8" customFormat="1" ht="31.5" customHeight="1" outlineLevel="5" x14ac:dyDescent="0.25">
      <c r="A411" s="44" t="s">
        <v>417</v>
      </c>
      <c r="B411" s="41" t="s">
        <v>419</v>
      </c>
      <c r="C411" s="40"/>
      <c r="D411" s="48">
        <f>D417</f>
        <v>76399393</v>
      </c>
      <c r="E411" s="49">
        <f t="shared" si="5"/>
        <v>13759740.900000006</v>
      </c>
      <c r="F411" s="48">
        <f>F417+F412</f>
        <v>90159133.900000006</v>
      </c>
    </row>
    <row r="412" spans="1:6" s="8" customFormat="1" ht="18.75" customHeight="1" outlineLevel="5" x14ac:dyDescent="0.25">
      <c r="A412" s="7" t="s">
        <v>440</v>
      </c>
      <c r="B412" s="12" t="s">
        <v>442</v>
      </c>
      <c r="C412" s="12"/>
      <c r="D412" s="48">
        <v>0</v>
      </c>
      <c r="E412" s="49">
        <f t="shared" si="5"/>
        <v>27280688.900000002</v>
      </c>
      <c r="F412" s="48">
        <f>F413+F415</f>
        <v>27280688.900000002</v>
      </c>
    </row>
    <row r="413" spans="1:6" s="8" customFormat="1" ht="19.5" customHeight="1" outlineLevel="5" x14ac:dyDescent="0.25">
      <c r="A413" s="7" t="s">
        <v>57</v>
      </c>
      <c r="B413" s="12" t="s">
        <v>442</v>
      </c>
      <c r="C413" s="12" t="s">
        <v>58</v>
      </c>
      <c r="D413" s="48">
        <v>0</v>
      </c>
      <c r="E413" s="49">
        <f t="shared" si="5"/>
        <v>27280688.800000001</v>
      </c>
      <c r="F413" s="48">
        <f>F414</f>
        <v>27280688.800000001</v>
      </c>
    </row>
    <row r="414" spans="1:6" s="8" customFormat="1" ht="61.5" customHeight="1" outlineLevel="5" x14ac:dyDescent="0.25">
      <c r="A414" s="7" t="s">
        <v>441</v>
      </c>
      <c r="B414" s="12" t="s">
        <v>442</v>
      </c>
      <c r="C414" s="12" t="s">
        <v>443</v>
      </c>
      <c r="D414" s="48">
        <v>0</v>
      </c>
      <c r="E414" s="49">
        <f t="shared" si="5"/>
        <v>27280688.800000001</v>
      </c>
      <c r="F414" s="48">
        <v>27280688.800000001</v>
      </c>
    </row>
    <row r="415" spans="1:6" s="8" customFormat="1" ht="22.5" customHeight="1" outlineLevel="5" x14ac:dyDescent="0.25">
      <c r="A415" s="7" t="s">
        <v>11</v>
      </c>
      <c r="B415" s="12" t="s">
        <v>442</v>
      </c>
      <c r="C415" s="12" t="s">
        <v>12</v>
      </c>
      <c r="D415" s="48">
        <v>0</v>
      </c>
      <c r="E415" s="49">
        <f t="shared" si="5"/>
        <v>0.1</v>
      </c>
      <c r="F415" s="48">
        <f>F416</f>
        <v>0.1</v>
      </c>
    </row>
    <row r="416" spans="1:6" s="8" customFormat="1" ht="31.5" customHeight="1" outlineLevel="5" x14ac:dyDescent="0.25">
      <c r="A416" s="7" t="s">
        <v>13</v>
      </c>
      <c r="B416" s="12" t="s">
        <v>442</v>
      </c>
      <c r="C416" s="12" t="s">
        <v>14</v>
      </c>
      <c r="D416" s="48">
        <v>0</v>
      </c>
      <c r="E416" s="49">
        <f t="shared" si="5"/>
        <v>0.1</v>
      </c>
      <c r="F416" s="48">
        <v>0.1</v>
      </c>
    </row>
    <row r="417" spans="1:7" s="8" customFormat="1" ht="34.5" customHeight="1" outlineLevel="5" x14ac:dyDescent="0.25">
      <c r="A417" s="44" t="s">
        <v>420</v>
      </c>
      <c r="B417" s="43" t="s">
        <v>418</v>
      </c>
      <c r="C417" s="40"/>
      <c r="D417" s="48">
        <f>D418</f>
        <v>76399393</v>
      </c>
      <c r="E417" s="49">
        <f t="shared" si="5"/>
        <v>-13520948</v>
      </c>
      <c r="F417" s="48">
        <f>F418</f>
        <v>62878445</v>
      </c>
    </row>
    <row r="418" spans="1:7" s="8" customFormat="1" ht="19.5" customHeight="1" outlineLevel="5" x14ac:dyDescent="0.25">
      <c r="A418" s="29" t="s">
        <v>11</v>
      </c>
      <c r="B418" s="43" t="s">
        <v>418</v>
      </c>
      <c r="C418" s="43" t="s">
        <v>12</v>
      </c>
      <c r="D418" s="48">
        <f>D419</f>
        <v>76399393</v>
      </c>
      <c r="E418" s="49">
        <f t="shared" si="5"/>
        <v>-13520948</v>
      </c>
      <c r="F418" s="48">
        <f>F419</f>
        <v>62878445</v>
      </c>
    </row>
    <row r="419" spans="1:7" s="8" customFormat="1" ht="20.25" customHeight="1" outlineLevel="5" x14ac:dyDescent="0.25">
      <c r="A419" s="29" t="s">
        <v>13</v>
      </c>
      <c r="B419" s="43" t="s">
        <v>418</v>
      </c>
      <c r="C419" s="43" t="s">
        <v>14</v>
      </c>
      <c r="D419" s="48">
        <v>76399393</v>
      </c>
      <c r="E419" s="49">
        <f t="shared" si="5"/>
        <v>-13520948</v>
      </c>
      <c r="F419" s="48">
        <v>62878445</v>
      </c>
      <c r="G419" s="45"/>
    </row>
    <row r="420" spans="1:7" s="8" customFormat="1" ht="31.5" hidden="1" customHeight="1" outlineLevel="5" x14ac:dyDescent="0.25">
      <c r="A420" s="38"/>
      <c r="B420" s="39"/>
      <c r="C420" s="40"/>
      <c r="D420" s="47"/>
      <c r="E420" s="49">
        <f t="shared" si="5"/>
        <v>0</v>
      </c>
      <c r="F420" s="47"/>
    </row>
    <row r="421" spans="1:7" s="8" customFormat="1" ht="31.5" customHeight="1" outlineLevel="5" x14ac:dyDescent="0.25">
      <c r="A421" s="44" t="s">
        <v>421</v>
      </c>
      <c r="B421" s="41" t="s">
        <v>410</v>
      </c>
      <c r="C421" s="42" t="s">
        <v>409</v>
      </c>
      <c r="D421" s="48">
        <f>D422</f>
        <v>108653358</v>
      </c>
      <c r="E421" s="49">
        <f t="shared" si="5"/>
        <v>20000002</v>
      </c>
      <c r="F421" s="48">
        <f>F422</f>
        <v>128653360</v>
      </c>
    </row>
    <row r="422" spans="1:7" s="8" customFormat="1" ht="20.25" customHeight="1" outlineLevel="5" x14ac:dyDescent="0.25">
      <c r="A422" s="44" t="s">
        <v>411</v>
      </c>
      <c r="B422" s="41" t="s">
        <v>412</v>
      </c>
      <c r="C422" s="42" t="s">
        <v>409</v>
      </c>
      <c r="D422" s="48">
        <f>D431</f>
        <v>108653358</v>
      </c>
      <c r="E422" s="49">
        <f t="shared" si="5"/>
        <v>20000002</v>
      </c>
      <c r="F422" s="48">
        <f>F423+F426</f>
        <v>128653360</v>
      </c>
    </row>
    <row r="423" spans="1:7" s="8" customFormat="1" ht="38.25" customHeight="1" outlineLevel="5" x14ac:dyDescent="0.25">
      <c r="A423" s="44" t="s">
        <v>444</v>
      </c>
      <c r="B423" s="41" t="s">
        <v>445</v>
      </c>
      <c r="C423" s="12"/>
      <c r="D423" s="48">
        <v>0</v>
      </c>
      <c r="E423" s="49">
        <f t="shared" si="5"/>
        <v>20000000</v>
      </c>
      <c r="F423" s="48">
        <f>F424</f>
        <v>20000000</v>
      </c>
    </row>
    <row r="424" spans="1:7" s="8" customFormat="1" ht="20.25" customHeight="1" outlineLevel="5" x14ac:dyDescent="0.25">
      <c r="A424" s="44" t="s">
        <v>101</v>
      </c>
      <c r="B424" s="41" t="s">
        <v>445</v>
      </c>
      <c r="C424" s="12" t="s">
        <v>102</v>
      </c>
      <c r="D424" s="48">
        <v>0</v>
      </c>
      <c r="E424" s="49">
        <f t="shared" si="5"/>
        <v>20000000</v>
      </c>
      <c r="F424" s="48">
        <f>F425</f>
        <v>20000000</v>
      </c>
    </row>
    <row r="425" spans="1:7" s="8" customFormat="1" ht="20.25" customHeight="1" outlineLevel="5" x14ac:dyDescent="0.25">
      <c r="A425" s="44" t="s">
        <v>425</v>
      </c>
      <c r="B425" s="41" t="s">
        <v>445</v>
      </c>
      <c r="C425" s="12" t="s">
        <v>424</v>
      </c>
      <c r="D425" s="48">
        <v>0</v>
      </c>
      <c r="E425" s="49">
        <f t="shared" si="5"/>
        <v>20000000</v>
      </c>
      <c r="F425" s="48">
        <v>20000000</v>
      </c>
    </row>
    <row r="426" spans="1:7" s="8" customFormat="1" ht="20.25" customHeight="1" outlineLevel="5" x14ac:dyDescent="0.25">
      <c r="A426" s="29" t="s">
        <v>413</v>
      </c>
      <c r="B426" s="43" t="s">
        <v>414</v>
      </c>
      <c r="C426" s="12" t="s">
        <v>409</v>
      </c>
      <c r="D426" s="48">
        <v>0</v>
      </c>
      <c r="E426" s="49">
        <f t="shared" si="5"/>
        <v>108653360</v>
      </c>
      <c r="F426" s="48">
        <f>F427+F429</f>
        <v>108653360</v>
      </c>
    </row>
    <row r="427" spans="1:7" s="8" customFormat="1" ht="20.25" customHeight="1" outlineLevel="5" x14ac:dyDescent="0.25">
      <c r="A427" s="29" t="s">
        <v>57</v>
      </c>
      <c r="B427" s="43" t="s">
        <v>414</v>
      </c>
      <c r="C427" s="12" t="s">
        <v>58</v>
      </c>
      <c r="D427" s="48">
        <v>0</v>
      </c>
      <c r="E427" s="49">
        <f t="shared" si="5"/>
        <v>81045560</v>
      </c>
      <c r="F427" s="48">
        <f>F428</f>
        <v>81045560</v>
      </c>
    </row>
    <row r="428" spans="1:7" s="8" customFormat="1" ht="20.25" customHeight="1" outlineLevel="5" x14ac:dyDescent="0.25">
      <c r="A428" s="29" t="s">
        <v>441</v>
      </c>
      <c r="B428" s="43" t="s">
        <v>414</v>
      </c>
      <c r="C428" s="12" t="s">
        <v>443</v>
      </c>
      <c r="D428" s="48">
        <v>0</v>
      </c>
      <c r="E428" s="49">
        <f t="shared" si="5"/>
        <v>81045560</v>
      </c>
      <c r="F428" s="48">
        <v>81045560</v>
      </c>
    </row>
    <row r="429" spans="1:7" s="8" customFormat="1" ht="20.25" customHeight="1" outlineLevel="5" x14ac:dyDescent="0.25">
      <c r="A429" s="44" t="s">
        <v>101</v>
      </c>
      <c r="B429" s="43" t="s">
        <v>414</v>
      </c>
      <c r="C429" s="12" t="s">
        <v>102</v>
      </c>
      <c r="D429" s="48">
        <v>0</v>
      </c>
      <c r="E429" s="49">
        <f t="shared" si="5"/>
        <v>27607800</v>
      </c>
      <c r="F429" s="48">
        <f>F430</f>
        <v>27607800</v>
      </c>
    </row>
    <row r="430" spans="1:7" s="8" customFormat="1" ht="20.25" customHeight="1" outlineLevel="5" x14ac:dyDescent="0.25">
      <c r="A430" s="44" t="s">
        <v>425</v>
      </c>
      <c r="B430" s="43" t="s">
        <v>414</v>
      </c>
      <c r="C430" s="12" t="s">
        <v>424</v>
      </c>
      <c r="D430" s="48">
        <v>0</v>
      </c>
      <c r="E430" s="49">
        <f t="shared" si="5"/>
        <v>27607800</v>
      </c>
      <c r="F430" s="48">
        <v>27607800</v>
      </c>
    </row>
    <row r="431" spans="1:7" s="8" customFormat="1" ht="21" hidden="1" customHeight="1" outlineLevel="5" x14ac:dyDescent="0.25">
      <c r="A431" s="29" t="s">
        <v>413</v>
      </c>
      <c r="B431" s="43" t="s">
        <v>414</v>
      </c>
      <c r="C431" s="43"/>
      <c r="D431" s="48">
        <f>D432</f>
        <v>108653358</v>
      </c>
      <c r="E431" s="49">
        <f t="shared" si="5"/>
        <v>-108653358</v>
      </c>
      <c r="F431" s="48">
        <f>F432</f>
        <v>0</v>
      </c>
    </row>
    <row r="432" spans="1:7" s="8" customFormat="1" ht="24" hidden="1" customHeight="1" outlineLevel="5" x14ac:dyDescent="0.25">
      <c r="A432" s="29" t="s">
        <v>11</v>
      </c>
      <c r="B432" s="43" t="s">
        <v>414</v>
      </c>
      <c r="C432" s="43" t="s">
        <v>12</v>
      </c>
      <c r="D432" s="48">
        <f>D433</f>
        <v>108653358</v>
      </c>
      <c r="E432" s="49">
        <f t="shared" si="5"/>
        <v>-108653358</v>
      </c>
      <c r="F432" s="48">
        <f>F433</f>
        <v>0</v>
      </c>
    </row>
    <row r="433" spans="1:7" s="8" customFormat="1" ht="31.5" hidden="1" customHeight="1" outlineLevel="5" x14ac:dyDescent="0.25">
      <c r="A433" s="29" t="s">
        <v>13</v>
      </c>
      <c r="B433" s="43" t="s">
        <v>414</v>
      </c>
      <c r="C433" s="43" t="s">
        <v>14</v>
      </c>
      <c r="D433" s="48">
        <v>108653358</v>
      </c>
      <c r="E433" s="49">
        <f t="shared" si="5"/>
        <v>-108653358</v>
      </c>
      <c r="F433" s="48"/>
      <c r="G433" s="45"/>
    </row>
    <row r="434" spans="1:7" s="8" customFormat="1" ht="31.5" hidden="1" customHeight="1" outlineLevel="5" x14ac:dyDescent="0.25">
      <c r="A434" s="23"/>
      <c r="B434" s="24"/>
      <c r="C434" s="24"/>
      <c r="D434" s="31"/>
      <c r="E434" s="49">
        <f t="shared" si="5"/>
        <v>0</v>
      </c>
      <c r="F434" s="31"/>
    </row>
    <row r="435" spans="1:7" s="8" customFormat="1" ht="32.25" customHeight="1" collapsed="1" x14ac:dyDescent="0.25">
      <c r="A435" s="9" t="s">
        <v>365</v>
      </c>
      <c r="B435" s="10" t="s">
        <v>213</v>
      </c>
      <c r="C435" s="10"/>
      <c r="D435" s="34">
        <f>D436+D440+D444+D451+D457+D461</f>
        <v>5335000</v>
      </c>
      <c r="E435" s="49">
        <f t="shared" si="5"/>
        <v>-1012238.1899999995</v>
      </c>
      <c r="F435" s="34">
        <f>F436+F440+F444+F451+F457+F461</f>
        <v>4322761.8100000005</v>
      </c>
    </row>
    <row r="436" spans="1:7" s="8" customFormat="1" ht="35.25" customHeight="1" outlineLevel="2" x14ac:dyDescent="0.25">
      <c r="A436" s="7" t="s">
        <v>355</v>
      </c>
      <c r="B436" s="12" t="s">
        <v>214</v>
      </c>
      <c r="C436" s="12"/>
      <c r="D436" s="31">
        <f>D437</f>
        <v>1860000</v>
      </c>
      <c r="E436" s="49">
        <f t="shared" si="5"/>
        <v>0</v>
      </c>
      <c r="F436" s="31">
        <f>F437</f>
        <v>1860000</v>
      </c>
    </row>
    <row r="437" spans="1:7" s="8" customFormat="1" ht="31.5" customHeight="1" outlineLevel="3" x14ac:dyDescent="0.25">
      <c r="A437" s="7" t="s">
        <v>215</v>
      </c>
      <c r="B437" s="12" t="s">
        <v>216</v>
      </c>
      <c r="C437" s="12"/>
      <c r="D437" s="31">
        <f>D438</f>
        <v>1860000</v>
      </c>
      <c r="E437" s="49">
        <f t="shared" si="5"/>
        <v>0</v>
      </c>
      <c r="F437" s="31">
        <f>F438</f>
        <v>1860000</v>
      </c>
    </row>
    <row r="438" spans="1:7" s="8" customFormat="1" ht="45" outlineLevel="4" x14ac:dyDescent="0.25">
      <c r="A438" s="7" t="s">
        <v>92</v>
      </c>
      <c r="B438" s="12" t="s">
        <v>216</v>
      </c>
      <c r="C438" s="12" t="s">
        <v>93</v>
      </c>
      <c r="D438" s="31">
        <f>D439</f>
        <v>1860000</v>
      </c>
      <c r="E438" s="49">
        <f t="shared" si="5"/>
        <v>0</v>
      </c>
      <c r="F438" s="31">
        <f>F439</f>
        <v>1860000</v>
      </c>
    </row>
    <row r="439" spans="1:7" s="8" customFormat="1" outlineLevel="5" x14ac:dyDescent="0.25">
      <c r="A439" s="7" t="s">
        <v>217</v>
      </c>
      <c r="B439" s="12" t="s">
        <v>216</v>
      </c>
      <c r="C439" s="12" t="s">
        <v>218</v>
      </c>
      <c r="D439" s="31">
        <v>1860000</v>
      </c>
      <c r="E439" s="49">
        <f t="shared" si="5"/>
        <v>0</v>
      </c>
      <c r="F439" s="31">
        <v>1860000</v>
      </c>
    </row>
    <row r="440" spans="1:7" s="8" customFormat="1" ht="36" customHeight="1" outlineLevel="2" x14ac:dyDescent="0.25">
      <c r="A440" s="7" t="s">
        <v>219</v>
      </c>
      <c r="B440" s="12" t="s">
        <v>220</v>
      </c>
      <c r="C440" s="12"/>
      <c r="D440" s="31">
        <f>D441</f>
        <v>200000</v>
      </c>
      <c r="E440" s="49">
        <f t="shared" si="5"/>
        <v>-70000</v>
      </c>
      <c r="F440" s="31">
        <f>F441</f>
        <v>130000</v>
      </c>
    </row>
    <row r="441" spans="1:7" s="8" customFormat="1" ht="30" outlineLevel="3" x14ac:dyDescent="0.25">
      <c r="A441" s="7" t="s">
        <v>221</v>
      </c>
      <c r="B441" s="12" t="s">
        <v>222</v>
      </c>
      <c r="C441" s="12"/>
      <c r="D441" s="31">
        <f>D442</f>
        <v>200000</v>
      </c>
      <c r="E441" s="49">
        <f t="shared" ref="E441:E485" si="6">F441-D441</f>
        <v>-70000</v>
      </c>
      <c r="F441" s="31">
        <f>F442</f>
        <v>130000</v>
      </c>
    </row>
    <row r="442" spans="1:7" s="8" customFormat="1" outlineLevel="4" x14ac:dyDescent="0.25">
      <c r="A442" s="7" t="s">
        <v>29</v>
      </c>
      <c r="B442" s="12" t="s">
        <v>222</v>
      </c>
      <c r="C442" s="12" t="s">
        <v>30</v>
      </c>
      <c r="D442" s="31">
        <f>D443</f>
        <v>200000</v>
      </c>
      <c r="E442" s="49">
        <f t="shared" si="6"/>
        <v>-70000</v>
      </c>
      <c r="F442" s="31">
        <f>F443</f>
        <v>130000</v>
      </c>
    </row>
    <row r="443" spans="1:7" s="8" customFormat="1" outlineLevel="5" x14ac:dyDescent="0.25">
      <c r="A443" s="7" t="s">
        <v>31</v>
      </c>
      <c r="B443" s="12" t="s">
        <v>222</v>
      </c>
      <c r="C443" s="12" t="s">
        <v>32</v>
      </c>
      <c r="D443" s="31">
        <v>200000</v>
      </c>
      <c r="E443" s="49">
        <f t="shared" si="6"/>
        <v>-70000</v>
      </c>
      <c r="F443" s="31">
        <v>130000</v>
      </c>
    </row>
    <row r="444" spans="1:7" s="8" customFormat="1" outlineLevel="2" x14ac:dyDescent="0.25">
      <c r="A444" s="7" t="s">
        <v>223</v>
      </c>
      <c r="B444" s="12" t="s">
        <v>224</v>
      </c>
      <c r="C444" s="12"/>
      <c r="D444" s="31">
        <f>D445</f>
        <v>700000</v>
      </c>
      <c r="E444" s="49">
        <f t="shared" si="6"/>
        <v>0</v>
      </c>
      <c r="F444" s="31">
        <f>F445</f>
        <v>700000</v>
      </c>
    </row>
    <row r="445" spans="1:7" s="8" customFormat="1" outlineLevel="3" x14ac:dyDescent="0.25">
      <c r="A445" s="7" t="s">
        <v>225</v>
      </c>
      <c r="B445" s="12" t="s">
        <v>226</v>
      </c>
      <c r="C445" s="12"/>
      <c r="D445" s="31">
        <f>D448</f>
        <v>700000</v>
      </c>
      <c r="E445" s="49">
        <f t="shared" si="6"/>
        <v>0</v>
      </c>
      <c r="F445" s="31">
        <f>F446+F448</f>
        <v>700000</v>
      </c>
    </row>
    <row r="446" spans="1:7" s="8" customFormat="1" outlineLevel="3" x14ac:dyDescent="0.25">
      <c r="A446" s="7" t="s">
        <v>43</v>
      </c>
      <c r="B446" s="12" t="s">
        <v>226</v>
      </c>
      <c r="C446" s="12" t="s">
        <v>44</v>
      </c>
      <c r="D446" s="31">
        <v>0</v>
      </c>
      <c r="E446" s="49">
        <f t="shared" si="6"/>
        <v>388812</v>
      </c>
      <c r="F446" s="31">
        <f>F447</f>
        <v>388812</v>
      </c>
    </row>
    <row r="447" spans="1:7" s="8" customFormat="1" outlineLevel="3" x14ac:dyDescent="0.25">
      <c r="A447" s="7" t="s">
        <v>237</v>
      </c>
      <c r="B447" s="12" t="s">
        <v>226</v>
      </c>
      <c r="C447" s="12" t="s">
        <v>238</v>
      </c>
      <c r="D447" s="31">
        <v>0</v>
      </c>
      <c r="E447" s="49">
        <f t="shared" si="6"/>
        <v>388812</v>
      </c>
      <c r="F447" s="31">
        <v>388812</v>
      </c>
    </row>
    <row r="448" spans="1:7" s="8" customFormat="1" outlineLevel="4" x14ac:dyDescent="0.25">
      <c r="A448" s="7" t="s">
        <v>29</v>
      </c>
      <c r="B448" s="12" t="s">
        <v>226</v>
      </c>
      <c r="C448" s="12" t="s">
        <v>30</v>
      </c>
      <c r="D448" s="31">
        <f>D450</f>
        <v>700000</v>
      </c>
      <c r="E448" s="49">
        <f t="shared" si="6"/>
        <v>-388812</v>
      </c>
      <c r="F448" s="31">
        <f>F449+F450</f>
        <v>311188</v>
      </c>
    </row>
    <row r="449" spans="1:6" s="8" customFormat="1" outlineLevel="4" x14ac:dyDescent="0.25">
      <c r="A449" s="7" t="s">
        <v>31</v>
      </c>
      <c r="B449" s="12" t="s">
        <v>226</v>
      </c>
      <c r="C449" s="12" t="s">
        <v>32</v>
      </c>
      <c r="D449" s="31">
        <v>0</v>
      </c>
      <c r="E449" s="49">
        <f t="shared" si="6"/>
        <v>7000</v>
      </c>
      <c r="F449" s="31">
        <v>7000</v>
      </c>
    </row>
    <row r="450" spans="1:6" s="8" customFormat="1" outlineLevel="5" x14ac:dyDescent="0.25">
      <c r="A450" s="7" t="s">
        <v>227</v>
      </c>
      <c r="B450" s="12" t="s">
        <v>226</v>
      </c>
      <c r="C450" s="12" t="s">
        <v>228</v>
      </c>
      <c r="D450" s="31">
        <v>700000</v>
      </c>
      <c r="E450" s="49">
        <f t="shared" si="6"/>
        <v>-395812</v>
      </c>
      <c r="F450" s="31">
        <v>304188</v>
      </c>
    </row>
    <row r="451" spans="1:6" s="8" customFormat="1" ht="30" outlineLevel="2" x14ac:dyDescent="0.25">
      <c r="A451" s="7" t="s">
        <v>229</v>
      </c>
      <c r="B451" s="12" t="s">
        <v>230</v>
      </c>
      <c r="C451" s="12"/>
      <c r="D451" s="31">
        <f>D452</f>
        <v>1380000</v>
      </c>
      <c r="E451" s="49">
        <f t="shared" si="6"/>
        <v>-42238.189999999944</v>
      </c>
      <c r="F451" s="31">
        <f>F452</f>
        <v>1337761.81</v>
      </c>
    </row>
    <row r="452" spans="1:6" s="8" customFormat="1" ht="19.5" customHeight="1" outlineLevel="3" x14ac:dyDescent="0.25">
      <c r="A452" s="7" t="s">
        <v>231</v>
      </c>
      <c r="B452" s="12" t="s">
        <v>232</v>
      </c>
      <c r="C452" s="12"/>
      <c r="D452" s="31">
        <f>D453+D455</f>
        <v>1380000</v>
      </c>
      <c r="E452" s="49">
        <f t="shared" si="6"/>
        <v>-42238.189999999944</v>
      </c>
      <c r="F452" s="31">
        <f>F453+F455</f>
        <v>1337761.81</v>
      </c>
    </row>
    <row r="453" spans="1:6" s="8" customFormat="1" ht="49.5" customHeight="1" outlineLevel="4" x14ac:dyDescent="0.25">
      <c r="A453" s="7" t="s">
        <v>92</v>
      </c>
      <c r="B453" s="12" t="s">
        <v>232</v>
      </c>
      <c r="C453" s="12" t="s">
        <v>93</v>
      </c>
      <c r="D453" s="31">
        <f>D454</f>
        <v>1330000</v>
      </c>
      <c r="E453" s="49">
        <f t="shared" si="6"/>
        <v>-42238.189999999944</v>
      </c>
      <c r="F453" s="31">
        <f>F454</f>
        <v>1287761.81</v>
      </c>
    </row>
    <row r="454" spans="1:6" s="8" customFormat="1" ht="22.5" customHeight="1" outlineLevel="5" x14ac:dyDescent="0.25">
      <c r="A454" s="7" t="s">
        <v>94</v>
      </c>
      <c r="B454" s="12" t="s">
        <v>232</v>
      </c>
      <c r="C454" s="12" t="s">
        <v>95</v>
      </c>
      <c r="D454" s="31">
        <v>1330000</v>
      </c>
      <c r="E454" s="49">
        <f t="shared" si="6"/>
        <v>-42238.189999999944</v>
      </c>
      <c r="F454" s="31">
        <v>1287761.81</v>
      </c>
    </row>
    <row r="455" spans="1:6" s="8" customFormat="1" ht="18.75" customHeight="1" outlineLevel="4" x14ac:dyDescent="0.25">
      <c r="A455" s="7" t="s">
        <v>11</v>
      </c>
      <c r="B455" s="12" t="s">
        <v>232</v>
      </c>
      <c r="C455" s="12" t="s">
        <v>12</v>
      </c>
      <c r="D455" s="31">
        <f>D456</f>
        <v>50000</v>
      </c>
      <c r="E455" s="49">
        <f t="shared" si="6"/>
        <v>0</v>
      </c>
      <c r="F455" s="31">
        <f>F456</f>
        <v>50000</v>
      </c>
    </row>
    <row r="456" spans="1:6" s="8" customFormat="1" ht="30" outlineLevel="5" x14ac:dyDescent="0.25">
      <c r="A456" s="7" t="s">
        <v>13</v>
      </c>
      <c r="B456" s="12" t="s">
        <v>232</v>
      </c>
      <c r="C456" s="12" t="s">
        <v>14</v>
      </c>
      <c r="D456" s="31">
        <v>50000</v>
      </c>
      <c r="E456" s="49">
        <f t="shared" si="6"/>
        <v>0</v>
      </c>
      <c r="F456" s="31">
        <v>50000</v>
      </c>
    </row>
    <row r="457" spans="1:6" s="8" customFormat="1" outlineLevel="2" x14ac:dyDescent="0.25">
      <c r="A457" s="7" t="s">
        <v>233</v>
      </c>
      <c r="B457" s="12" t="s">
        <v>234</v>
      </c>
      <c r="C457" s="12"/>
      <c r="D457" s="31">
        <f>D458</f>
        <v>45000</v>
      </c>
      <c r="E457" s="49">
        <f t="shared" si="6"/>
        <v>0</v>
      </c>
      <c r="F457" s="31">
        <f>F458</f>
        <v>45000</v>
      </c>
    </row>
    <row r="458" spans="1:6" s="8" customFormat="1" outlineLevel="3" x14ac:dyDescent="0.25">
      <c r="A458" s="7" t="s">
        <v>235</v>
      </c>
      <c r="B458" s="12" t="s">
        <v>236</v>
      </c>
      <c r="C458" s="12"/>
      <c r="D458" s="31">
        <f>D459</f>
        <v>45000</v>
      </c>
      <c r="E458" s="49">
        <f t="shared" si="6"/>
        <v>0</v>
      </c>
      <c r="F458" s="31">
        <f>F459</f>
        <v>45000</v>
      </c>
    </row>
    <row r="459" spans="1:6" s="8" customFormat="1" outlineLevel="4" x14ac:dyDescent="0.25">
      <c r="A459" s="7" t="s">
        <v>43</v>
      </c>
      <c r="B459" s="12" t="s">
        <v>236</v>
      </c>
      <c r="C459" s="12" t="s">
        <v>44</v>
      </c>
      <c r="D459" s="31">
        <f>D460</f>
        <v>45000</v>
      </c>
      <c r="E459" s="49">
        <f t="shared" si="6"/>
        <v>0</v>
      </c>
      <c r="F459" s="31">
        <f>F460</f>
        <v>45000</v>
      </c>
    </row>
    <row r="460" spans="1:6" s="8" customFormat="1" outlineLevel="5" x14ac:dyDescent="0.25">
      <c r="A460" s="7" t="s">
        <v>237</v>
      </c>
      <c r="B460" s="12" t="s">
        <v>236</v>
      </c>
      <c r="C460" s="12" t="s">
        <v>238</v>
      </c>
      <c r="D460" s="31">
        <v>45000</v>
      </c>
      <c r="E460" s="49">
        <f t="shared" si="6"/>
        <v>0</v>
      </c>
      <c r="F460" s="31">
        <v>45000</v>
      </c>
    </row>
    <row r="461" spans="1:6" s="8" customFormat="1" ht="33" customHeight="1" outlineLevel="2" x14ac:dyDescent="0.25">
      <c r="A461" s="7" t="s">
        <v>239</v>
      </c>
      <c r="B461" s="12" t="s">
        <v>240</v>
      </c>
      <c r="C461" s="12"/>
      <c r="D461" s="31">
        <f>D462+D465</f>
        <v>1150000</v>
      </c>
      <c r="E461" s="49">
        <f t="shared" si="6"/>
        <v>-900000</v>
      </c>
      <c r="F461" s="31">
        <f>F462+F465</f>
        <v>250000</v>
      </c>
    </row>
    <row r="462" spans="1:6" s="8" customFormat="1" ht="30.75" customHeight="1" outlineLevel="3" x14ac:dyDescent="0.25">
      <c r="A462" s="7" t="s">
        <v>241</v>
      </c>
      <c r="B462" s="12" t="s">
        <v>242</v>
      </c>
      <c r="C462" s="12"/>
      <c r="D462" s="31">
        <f>D463</f>
        <v>1150000</v>
      </c>
      <c r="E462" s="49">
        <f t="shared" si="6"/>
        <v>-900000</v>
      </c>
      <c r="F462" s="31">
        <f>F463</f>
        <v>250000</v>
      </c>
    </row>
    <row r="463" spans="1:6" s="8" customFormat="1" ht="21.75" customHeight="1" outlineLevel="4" x14ac:dyDescent="0.25">
      <c r="A463" s="7" t="s">
        <v>11</v>
      </c>
      <c r="B463" s="12" t="s">
        <v>242</v>
      </c>
      <c r="C463" s="12" t="s">
        <v>12</v>
      </c>
      <c r="D463" s="31">
        <f>D464</f>
        <v>1150000</v>
      </c>
      <c r="E463" s="49">
        <f t="shared" si="6"/>
        <v>-900000</v>
      </c>
      <c r="F463" s="31">
        <f>F464</f>
        <v>250000</v>
      </c>
    </row>
    <row r="464" spans="1:6" s="8" customFormat="1" ht="30" outlineLevel="5" x14ac:dyDescent="0.25">
      <c r="A464" s="7" t="s">
        <v>13</v>
      </c>
      <c r="B464" s="12" t="s">
        <v>242</v>
      </c>
      <c r="C464" s="12" t="s">
        <v>14</v>
      </c>
      <c r="D464" s="31">
        <v>1150000</v>
      </c>
      <c r="E464" s="49">
        <f t="shared" si="6"/>
        <v>-900000</v>
      </c>
      <c r="F464" s="31">
        <v>250000</v>
      </c>
    </row>
    <row r="465" spans="1:6" s="8" customFormat="1" ht="30" hidden="1" outlineLevel="5" x14ac:dyDescent="0.25">
      <c r="A465" s="7" t="s">
        <v>275</v>
      </c>
      <c r="B465" s="12" t="s">
        <v>276</v>
      </c>
      <c r="C465" s="12"/>
      <c r="D465" s="31">
        <f>D466</f>
        <v>0</v>
      </c>
      <c r="E465" s="49">
        <f t="shared" si="6"/>
        <v>0</v>
      </c>
      <c r="F465" s="31">
        <f>F466</f>
        <v>0</v>
      </c>
    </row>
    <row r="466" spans="1:6" s="8" customFormat="1" hidden="1" outlineLevel="5" x14ac:dyDescent="0.25">
      <c r="A466" s="7" t="s">
        <v>11</v>
      </c>
      <c r="B466" s="12" t="s">
        <v>276</v>
      </c>
      <c r="C466" s="12" t="s">
        <v>12</v>
      </c>
      <c r="D466" s="31">
        <f>D467</f>
        <v>0</v>
      </c>
      <c r="E466" s="49">
        <f t="shared" si="6"/>
        <v>0</v>
      </c>
      <c r="F466" s="31">
        <f>F467</f>
        <v>0</v>
      </c>
    </row>
    <row r="467" spans="1:6" s="8" customFormat="1" ht="30" hidden="1" outlineLevel="5" x14ac:dyDescent="0.25">
      <c r="A467" s="7" t="s">
        <v>13</v>
      </c>
      <c r="B467" s="12" t="s">
        <v>276</v>
      </c>
      <c r="C467" s="12" t="s">
        <v>14</v>
      </c>
      <c r="D467" s="31"/>
      <c r="E467" s="49">
        <f t="shared" si="6"/>
        <v>0</v>
      </c>
      <c r="F467" s="31"/>
    </row>
    <row r="468" spans="1:6" s="8" customFormat="1" ht="42.75" hidden="1" x14ac:dyDescent="0.25">
      <c r="A468" s="9" t="s">
        <v>247</v>
      </c>
      <c r="B468" s="10" t="s">
        <v>248</v>
      </c>
      <c r="C468" s="10"/>
      <c r="D468" s="34">
        <f>D469+D473+D477+D481</f>
        <v>0</v>
      </c>
      <c r="E468" s="49">
        <f t="shared" si="6"/>
        <v>0</v>
      </c>
      <c r="F468" s="34">
        <f>F469+F473+F477+F481</f>
        <v>0</v>
      </c>
    </row>
    <row r="469" spans="1:6" s="8" customFormat="1" ht="30" hidden="1" outlineLevel="2" x14ac:dyDescent="0.25">
      <c r="A469" s="7" t="s">
        <v>249</v>
      </c>
      <c r="B469" s="12" t="s">
        <v>250</v>
      </c>
      <c r="C469" s="12"/>
      <c r="D469" s="31">
        <f>D470</f>
        <v>0</v>
      </c>
      <c r="E469" s="49">
        <f t="shared" si="6"/>
        <v>0</v>
      </c>
      <c r="F469" s="31">
        <f>F470</f>
        <v>0</v>
      </c>
    </row>
    <row r="470" spans="1:6" s="8" customFormat="1" ht="21.75" hidden="1" customHeight="1" outlineLevel="3" x14ac:dyDescent="0.25">
      <c r="A470" s="7" t="s">
        <v>251</v>
      </c>
      <c r="B470" s="12" t="s">
        <v>252</v>
      </c>
      <c r="C470" s="12"/>
      <c r="D470" s="31">
        <f>D471</f>
        <v>0</v>
      </c>
      <c r="E470" s="49">
        <f t="shared" si="6"/>
        <v>0</v>
      </c>
      <c r="F470" s="31">
        <f>F471</f>
        <v>0</v>
      </c>
    </row>
    <row r="471" spans="1:6" s="8" customFormat="1" ht="20.25" hidden="1" customHeight="1" outlineLevel="4" x14ac:dyDescent="0.25">
      <c r="A471" s="7" t="s">
        <v>11</v>
      </c>
      <c r="B471" s="12" t="s">
        <v>252</v>
      </c>
      <c r="C471" s="12" t="s">
        <v>12</v>
      </c>
      <c r="D471" s="31">
        <f>D472</f>
        <v>0</v>
      </c>
      <c r="E471" s="49">
        <f t="shared" si="6"/>
        <v>0</v>
      </c>
      <c r="F471" s="31">
        <f>F472</f>
        <v>0</v>
      </c>
    </row>
    <row r="472" spans="1:6" s="8" customFormat="1" ht="30" hidden="1" outlineLevel="5" x14ac:dyDescent="0.25">
      <c r="A472" s="7" t="s">
        <v>13</v>
      </c>
      <c r="B472" s="12" t="s">
        <v>252</v>
      </c>
      <c r="C472" s="12" t="s">
        <v>14</v>
      </c>
      <c r="D472" s="31"/>
      <c r="E472" s="49">
        <f t="shared" si="6"/>
        <v>0</v>
      </c>
      <c r="F472" s="31"/>
    </row>
    <row r="473" spans="1:6" s="8" customFormat="1" ht="33" hidden="1" customHeight="1" outlineLevel="2" x14ac:dyDescent="0.25">
      <c r="A473" s="7" t="s">
        <v>253</v>
      </c>
      <c r="B473" s="12" t="s">
        <v>254</v>
      </c>
      <c r="C473" s="12"/>
      <c r="D473" s="31">
        <f>D474</f>
        <v>0</v>
      </c>
      <c r="E473" s="49">
        <f t="shared" si="6"/>
        <v>0</v>
      </c>
      <c r="F473" s="31">
        <f>F474</f>
        <v>0</v>
      </c>
    </row>
    <row r="474" spans="1:6" s="8" customFormat="1" ht="38.25" hidden="1" customHeight="1" outlineLevel="3" x14ac:dyDescent="0.25">
      <c r="A474" s="7" t="s">
        <v>255</v>
      </c>
      <c r="B474" s="12" t="s">
        <v>256</v>
      </c>
      <c r="C474" s="12"/>
      <c r="D474" s="31">
        <f>D475</f>
        <v>0</v>
      </c>
      <c r="E474" s="49">
        <f t="shared" si="6"/>
        <v>0</v>
      </c>
      <c r="F474" s="31">
        <f>F475</f>
        <v>0</v>
      </c>
    </row>
    <row r="475" spans="1:6" s="8" customFormat="1" ht="21" hidden="1" customHeight="1" outlineLevel="4" x14ac:dyDescent="0.25">
      <c r="A475" s="7" t="s">
        <v>11</v>
      </c>
      <c r="B475" s="12" t="s">
        <v>256</v>
      </c>
      <c r="C475" s="12" t="s">
        <v>12</v>
      </c>
      <c r="D475" s="31">
        <f>D476</f>
        <v>0</v>
      </c>
      <c r="E475" s="49">
        <f t="shared" si="6"/>
        <v>0</v>
      </c>
      <c r="F475" s="31">
        <f>F476</f>
        <v>0</v>
      </c>
    </row>
    <row r="476" spans="1:6" s="8" customFormat="1" ht="30" hidden="1" outlineLevel="5" x14ac:dyDescent="0.25">
      <c r="A476" s="7" t="s">
        <v>13</v>
      </c>
      <c r="B476" s="12" t="s">
        <v>256</v>
      </c>
      <c r="C476" s="12" t="s">
        <v>14</v>
      </c>
      <c r="D476" s="31"/>
      <c r="E476" s="49">
        <f t="shared" si="6"/>
        <v>0</v>
      </c>
      <c r="F476" s="31"/>
    </row>
    <row r="477" spans="1:6" s="8" customFormat="1" ht="34.5" hidden="1" customHeight="1" outlineLevel="2" x14ac:dyDescent="0.25">
      <c r="A477" s="7" t="s">
        <v>257</v>
      </c>
      <c r="B477" s="12" t="s">
        <v>258</v>
      </c>
      <c r="C477" s="12"/>
      <c r="D477" s="31">
        <f>D478</f>
        <v>0</v>
      </c>
      <c r="E477" s="49">
        <f t="shared" si="6"/>
        <v>0</v>
      </c>
      <c r="F477" s="31">
        <f>F478</f>
        <v>0</v>
      </c>
    </row>
    <row r="478" spans="1:6" s="8" customFormat="1" ht="30" hidden="1" outlineLevel="3" x14ac:dyDescent="0.25">
      <c r="A478" s="7" t="s">
        <v>259</v>
      </c>
      <c r="B478" s="12" t="s">
        <v>260</v>
      </c>
      <c r="C478" s="12"/>
      <c r="D478" s="31">
        <f>D479</f>
        <v>0</v>
      </c>
      <c r="E478" s="49">
        <f t="shared" si="6"/>
        <v>0</v>
      </c>
      <c r="F478" s="31">
        <f>F479</f>
        <v>0</v>
      </c>
    </row>
    <row r="479" spans="1:6" s="8" customFormat="1" ht="18.75" hidden="1" customHeight="1" outlineLevel="4" x14ac:dyDescent="0.25">
      <c r="A479" s="7" t="s">
        <v>11</v>
      </c>
      <c r="B479" s="12" t="s">
        <v>260</v>
      </c>
      <c r="C479" s="12" t="s">
        <v>12</v>
      </c>
      <c r="D479" s="31">
        <f>D480</f>
        <v>0</v>
      </c>
      <c r="E479" s="49">
        <f t="shared" si="6"/>
        <v>0</v>
      </c>
      <c r="F479" s="31">
        <f>F480</f>
        <v>0</v>
      </c>
    </row>
    <row r="480" spans="1:6" s="8" customFormat="1" ht="30" hidden="1" outlineLevel="5" x14ac:dyDescent="0.25">
      <c r="A480" s="7" t="s">
        <v>13</v>
      </c>
      <c r="B480" s="12" t="s">
        <v>260</v>
      </c>
      <c r="C480" s="12" t="s">
        <v>14</v>
      </c>
      <c r="D480" s="31"/>
      <c r="E480" s="49">
        <f t="shared" si="6"/>
        <v>0</v>
      </c>
      <c r="F480" s="31"/>
    </row>
    <row r="481" spans="1:6" s="8" customFormat="1" ht="23.25" hidden="1" customHeight="1" outlineLevel="2" x14ac:dyDescent="0.25">
      <c r="A481" s="7" t="s">
        <v>261</v>
      </c>
      <c r="B481" s="12" t="s">
        <v>262</v>
      </c>
      <c r="C481" s="12"/>
      <c r="D481" s="31">
        <f>D482</f>
        <v>0</v>
      </c>
      <c r="E481" s="49">
        <f t="shared" si="6"/>
        <v>0</v>
      </c>
      <c r="F481" s="31">
        <f>F482</f>
        <v>0</v>
      </c>
    </row>
    <row r="482" spans="1:6" s="8" customFormat="1" hidden="1" outlineLevel="3" x14ac:dyDescent="0.25">
      <c r="A482" s="7" t="s">
        <v>263</v>
      </c>
      <c r="B482" s="12" t="s">
        <v>264</v>
      </c>
      <c r="C482" s="12"/>
      <c r="D482" s="31">
        <f>D483</f>
        <v>0</v>
      </c>
      <c r="E482" s="49">
        <f t="shared" si="6"/>
        <v>0</v>
      </c>
      <c r="F482" s="31">
        <f>F483</f>
        <v>0</v>
      </c>
    </row>
    <row r="483" spans="1:6" s="8" customFormat="1" ht="21.75" hidden="1" customHeight="1" outlineLevel="4" x14ac:dyDescent="0.25">
      <c r="A483" s="7" t="s">
        <v>11</v>
      </c>
      <c r="B483" s="12" t="s">
        <v>264</v>
      </c>
      <c r="C483" s="12" t="s">
        <v>12</v>
      </c>
      <c r="D483" s="31">
        <f>D484</f>
        <v>0</v>
      </c>
      <c r="E483" s="49">
        <f t="shared" si="6"/>
        <v>0</v>
      </c>
      <c r="F483" s="31">
        <f>F484</f>
        <v>0</v>
      </c>
    </row>
    <row r="484" spans="1:6" s="8" customFormat="1" ht="30" hidden="1" outlineLevel="5" x14ac:dyDescent="0.25">
      <c r="A484" s="7" t="s">
        <v>13</v>
      </c>
      <c r="B484" s="12" t="s">
        <v>264</v>
      </c>
      <c r="C484" s="12" t="s">
        <v>14</v>
      </c>
      <c r="D484" s="31"/>
      <c r="E484" s="49">
        <f t="shared" si="6"/>
        <v>0</v>
      </c>
      <c r="F484" s="31"/>
    </row>
    <row r="485" spans="1:6" s="8" customFormat="1" ht="20.25" customHeight="1" collapsed="1" x14ac:dyDescent="0.25">
      <c r="A485" s="14" t="s">
        <v>265</v>
      </c>
      <c r="B485" s="14"/>
      <c r="C485" s="14"/>
      <c r="D485" s="34">
        <f>D8+D46+D91+D145+D212+D236+D245+D293+D326+D350+D435+D468+D409</f>
        <v>631752778.80999994</v>
      </c>
      <c r="E485" s="49">
        <f t="shared" si="6"/>
        <v>63882059.320000052</v>
      </c>
      <c r="F485" s="34">
        <f>F8+F46+F91+F145+F212+F236+F245+F293+F326+F350+F435+F468+F409</f>
        <v>695634838.13</v>
      </c>
    </row>
    <row r="486" spans="1:6" ht="12.75" customHeight="1" x14ac:dyDescent="0.25">
      <c r="A486" s="4"/>
      <c r="B486" s="4"/>
      <c r="C486" s="4"/>
      <c r="D486" s="4"/>
      <c r="E486" s="4"/>
      <c r="F486" s="36"/>
    </row>
    <row r="487" spans="1:6" ht="12.75" customHeight="1" x14ac:dyDescent="0.25">
      <c r="A487" s="53"/>
      <c r="B487" s="54"/>
      <c r="C487" s="54"/>
      <c r="D487" s="54"/>
      <c r="E487" s="54"/>
      <c r="F487" s="54"/>
    </row>
  </sheetData>
  <mergeCells count="10">
    <mergeCell ref="B1:F1"/>
    <mergeCell ref="A487:F487"/>
    <mergeCell ref="A3:F3"/>
    <mergeCell ref="A4:F4"/>
    <mergeCell ref="A5:A6"/>
    <mergeCell ref="B5:B6"/>
    <mergeCell ref="C5:C6"/>
    <mergeCell ref="F5:F6"/>
    <mergeCell ref="D5:D6"/>
    <mergeCell ref="E5:E6"/>
  </mergeCells>
  <pageMargins left="0.39370078740157483" right="0.19685039370078741" top="0.78740157480314965" bottom="0.78740157480314965" header="0.39370078740157483" footer="0.39370078740157483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3.01.2023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Приложение №10 ЦСР,ВР (на очередной год)&lt;/VariantName&gt;&#10;  &lt;VariantLink&gt;57532735&lt;/VariantLink&gt;&#10;  &lt;ReportCode&gt;756373024DE34C629744E2E4270C50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766D7A0-0215-4CB4-9684-FE6A1A8F30F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LUDFIN-4\User</dc:creator>
  <cp:lastModifiedBy>User</cp:lastModifiedBy>
  <cp:lastPrinted>2025-06-16T12:16:27Z</cp:lastPrinted>
  <dcterms:created xsi:type="dcterms:W3CDTF">2022-11-15T05:29:47Z</dcterms:created>
  <dcterms:modified xsi:type="dcterms:W3CDTF">2025-06-16T12:21:55Z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Приложение №10 ЦСРВР (на очередной год)(2).xlsx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21.2.2622.330878421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user_12_11</vt:lpwstr>
  </property>
  <property fmtid="{D5CDD505-2E9C-101B-9397-08002B2CF9AE}" pid="10" name="Шаблон">
    <vt:lpwstr>pril10_2017.xlt</vt:lpwstr>
  </property>
  <property fmtid="{D5CDD505-2E9C-101B-9397-08002B2CF9AE}" pid="11" name="Локальная база">
    <vt:lpwstr>не используется</vt:lpwstr>
  </property>
</Properties>
</file>