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ОТДЕЛ БЮДЖЕТОВ\БЮДЖЕТ РАЙОН и ГОРОД\Исполнение\РАЙОН\2024 год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Print_Titles" localSheetId="0">Документ!$6:$8</definedName>
    <definedName name="_xlnm.Print_Area" localSheetId="0">Документ!$A$1:$I$1504</definedName>
  </definedNames>
  <calcPr calcId="152511"/>
</workbook>
</file>

<file path=xl/calcChain.xml><?xml version="1.0" encoding="utf-8"?>
<calcChain xmlns="http://schemas.openxmlformats.org/spreadsheetml/2006/main">
  <c r="H1500" i="2" l="1"/>
  <c r="H1499" i="2" s="1"/>
  <c r="H1498" i="2" s="1"/>
  <c r="H1497" i="2" s="1"/>
  <c r="H1496" i="2" s="1"/>
  <c r="H1494" i="2"/>
  <c r="H1492" i="2"/>
  <c r="H1485" i="2"/>
  <c r="H1483" i="2"/>
  <c r="H1479" i="2"/>
  <c r="H1478" i="2" s="1"/>
  <c r="H1477" i="2" s="1"/>
  <c r="H1475" i="2"/>
  <c r="H1474" i="2" s="1"/>
  <c r="H1473" i="2" s="1"/>
  <c r="H1470" i="2"/>
  <c r="H1469" i="2" s="1"/>
  <c r="H1468" i="2" s="1"/>
  <c r="H1466" i="2"/>
  <c r="H1465" i="2" s="1"/>
  <c r="H1464" i="2" s="1"/>
  <c r="H1463" i="2" s="1"/>
  <c r="H1461" i="2"/>
  <c r="H1460" i="2" s="1"/>
  <c r="H1459" i="2" s="1"/>
  <c r="H1458" i="2" s="1"/>
  <c r="H1456" i="2"/>
  <c r="H1455" i="2" s="1"/>
  <c r="H1454" i="2" s="1"/>
  <c r="H1452" i="2"/>
  <c r="H1451" i="2" s="1"/>
  <c r="H1450" i="2" s="1"/>
  <c r="H1448" i="2"/>
  <c r="H1447" i="2" s="1"/>
  <c r="H1446" i="2" s="1"/>
  <c r="H1444" i="2"/>
  <c r="H1443" i="2" s="1"/>
  <c r="H1442" i="2" s="1"/>
  <c r="H1440" i="2"/>
  <c r="H1439" i="2" s="1"/>
  <c r="H1438" i="2" s="1"/>
  <c r="H1436" i="2"/>
  <c r="H1435" i="2" s="1"/>
  <c r="H1434" i="2" s="1"/>
  <c r="H1431" i="2"/>
  <c r="H1428" i="2" s="1"/>
  <c r="H1429" i="2"/>
  <c r="H1426" i="2"/>
  <c r="H1424" i="2"/>
  <c r="H1422" i="2"/>
  <c r="H1421" i="2" s="1"/>
  <c r="H1420" i="2" s="1"/>
  <c r="H1417" i="2"/>
  <c r="H1415" i="2"/>
  <c r="H1409" i="2"/>
  <c r="H1408" i="2" s="1"/>
  <c r="H1406" i="2"/>
  <c r="H1405" i="2" s="1"/>
  <c r="H1403" i="2"/>
  <c r="H1402" i="2" s="1"/>
  <c r="H1396" i="2"/>
  <c r="H1394" i="2"/>
  <c r="H1391" i="2"/>
  <c r="H1389" i="2"/>
  <c r="H1387" i="2"/>
  <c r="H1382" i="2"/>
  <c r="H1381" i="2" s="1"/>
  <c r="H1379" i="2"/>
  <c r="H1378" i="2" s="1"/>
  <c r="H1376" i="2"/>
  <c r="H1375" i="2" s="1"/>
  <c r="H1370" i="2"/>
  <c r="H1369" i="2" s="1"/>
  <c r="H1368" i="2" s="1"/>
  <c r="H1366" i="2"/>
  <c r="H1365" i="2" s="1"/>
  <c r="H1364" i="2" s="1"/>
  <c r="H1359" i="2"/>
  <c r="H1358" i="2"/>
  <c r="H1357" i="2"/>
  <c r="H1355" i="2"/>
  <c r="H1354" i="2" s="1"/>
  <c r="H1352" i="2"/>
  <c r="H1351" i="2" s="1"/>
  <c r="H1350" i="2" s="1"/>
  <c r="H1348" i="2"/>
  <c r="H1347" i="2" s="1"/>
  <c r="H1345" i="2"/>
  <c r="H1344" i="2" s="1"/>
  <c r="H1341" i="2"/>
  <c r="H1340" i="2" s="1"/>
  <c r="H1338" i="2"/>
  <c r="H1337" i="2" s="1"/>
  <c r="H1335" i="2"/>
  <c r="H1334" i="2" s="1"/>
  <c r="H1332" i="2"/>
  <c r="H1331" i="2" s="1"/>
  <c r="H1328" i="2"/>
  <c r="H1327" i="2" s="1"/>
  <c r="H1326" i="2" s="1"/>
  <c r="H1324" i="2"/>
  <c r="H1323" i="2" s="1"/>
  <c r="H1321" i="2"/>
  <c r="H1320" i="2" s="1"/>
  <c r="H1318" i="2"/>
  <c r="H1316" i="2"/>
  <c r="H1315" i="2"/>
  <c r="H1314" i="2" s="1"/>
  <c r="H1312" i="2"/>
  <c r="H1311" i="2" s="1"/>
  <c r="H1310" i="2" s="1"/>
  <c r="H1308" i="2"/>
  <c r="H1306" i="2"/>
  <c r="H1305" i="2" s="1"/>
  <c r="H1304" i="2" s="1"/>
  <c r="H1302" i="2"/>
  <c r="H1300" i="2"/>
  <c r="H1297" i="2"/>
  <c r="H1295" i="2"/>
  <c r="H1292" i="2" s="1"/>
  <c r="H1293" i="2"/>
  <c r="H1287" i="2"/>
  <c r="H1286" i="2" s="1"/>
  <c r="H1285" i="2" s="1"/>
  <c r="H1283" i="2"/>
  <c r="H1282" i="2" s="1"/>
  <c r="H1281" i="2" s="1"/>
  <c r="H1277" i="2"/>
  <c r="H1276" i="2" s="1"/>
  <c r="H1275" i="2" s="1"/>
  <c r="H1274" i="2" s="1"/>
  <c r="H1271" i="2"/>
  <c r="H1270" i="2" s="1"/>
  <c r="H1269" i="2" s="1"/>
  <c r="H1267" i="2"/>
  <c r="H1266" i="2"/>
  <c r="H1265" i="2" s="1"/>
  <c r="H1262" i="2"/>
  <c r="H1261" i="2" s="1"/>
  <c r="H1260" i="2" s="1"/>
  <c r="H1258" i="2"/>
  <c r="H1257" i="2"/>
  <c r="H1256" i="2" s="1"/>
  <c r="H1254" i="2"/>
  <c r="H1252" i="2"/>
  <c r="H1248" i="2"/>
  <c r="H1246" i="2"/>
  <c r="H1242" i="2"/>
  <c r="H1240" i="2"/>
  <c r="H1238" i="2"/>
  <c r="H1235" i="2"/>
  <c r="H1233" i="2"/>
  <c r="H1231" i="2"/>
  <c r="H1229" i="2"/>
  <c r="H1220" i="2"/>
  <c r="H1219" i="2" s="1"/>
  <c r="H1218" i="2" s="1"/>
  <c r="H1216" i="2"/>
  <c r="H1215" i="2" s="1"/>
  <c r="H1214" i="2" s="1"/>
  <c r="H1212" i="2"/>
  <c r="H1211" i="2" s="1"/>
  <c r="H1210" i="2" s="1"/>
  <c r="H1207" i="2"/>
  <c r="H1206" i="2" s="1"/>
  <c r="H1205" i="2" s="1"/>
  <c r="H1204" i="2" s="1"/>
  <c r="H1202" i="2"/>
  <c r="H1201" i="2" s="1"/>
  <c r="H1200" i="2" s="1"/>
  <c r="H1199" i="2" s="1"/>
  <c r="H1198" i="2" s="1"/>
  <c r="H1196" i="2"/>
  <c r="H1195" i="2" s="1"/>
  <c r="H1194" i="2" s="1"/>
  <c r="H1192" i="2"/>
  <c r="H1190" i="2"/>
  <c r="H1188" i="2"/>
  <c r="H1184" i="2"/>
  <c r="H1183" i="2" s="1"/>
  <c r="H1182" i="2" s="1"/>
  <c r="H1180" i="2"/>
  <c r="H1179" i="2" s="1"/>
  <c r="H1177" i="2"/>
  <c r="H1176" i="2" s="1"/>
  <c r="H1173" i="2"/>
  <c r="H1172" i="2" s="1"/>
  <c r="H1171" i="2" s="1"/>
  <c r="H1167" i="2"/>
  <c r="H1166" i="2" s="1"/>
  <c r="H1165" i="2" s="1"/>
  <c r="H1164" i="2" s="1"/>
  <c r="H1163" i="2" s="1"/>
  <c r="H1161" i="2"/>
  <c r="H1160" i="2" s="1"/>
  <c r="H1158" i="2"/>
  <c r="H1157" i="2" s="1"/>
  <c r="H1155" i="2"/>
  <c r="H1154" i="2" s="1"/>
  <c r="H1151" i="2"/>
  <c r="H1150" i="2" s="1"/>
  <c r="H1149" i="2" s="1"/>
  <c r="H1147" i="2"/>
  <c r="H1146" i="2" s="1"/>
  <c r="H1145" i="2" s="1"/>
  <c r="H1143" i="2"/>
  <c r="H1142" i="2"/>
  <c r="H1141" i="2" s="1"/>
  <c r="H1139" i="2"/>
  <c r="H1138" i="2" s="1"/>
  <c r="H1136" i="2"/>
  <c r="H1132" i="2"/>
  <c r="H1131" i="2"/>
  <c r="H1129" i="2"/>
  <c r="H1127" i="2"/>
  <c r="H1126" i="2" s="1"/>
  <c r="H1124" i="2"/>
  <c r="H1122" i="2"/>
  <c r="H1120" i="2"/>
  <c r="H1116" i="2"/>
  <c r="H1115" i="2" s="1"/>
  <c r="H1113" i="2"/>
  <c r="H1112" i="2" s="1"/>
  <c r="H1110" i="2"/>
  <c r="H1109" i="2" s="1"/>
  <c r="H1107" i="2"/>
  <c r="H1106" i="2" s="1"/>
  <c r="H1104" i="2"/>
  <c r="H1103" i="2" s="1"/>
  <c r="H1101" i="2"/>
  <c r="H1099" i="2"/>
  <c r="H1097" i="2"/>
  <c r="H1094" i="2"/>
  <c r="H1092" i="2"/>
  <c r="H1090" i="2"/>
  <c r="H1087" i="2"/>
  <c r="H1085" i="2"/>
  <c r="H1083" i="2"/>
  <c r="H1080" i="2"/>
  <c r="H1078" i="2"/>
  <c r="H1076" i="2"/>
  <c r="H1073" i="2"/>
  <c r="H1071" i="2"/>
  <c r="H1069" i="2"/>
  <c r="H1066" i="2"/>
  <c r="H1065" i="2" s="1"/>
  <c r="H1063" i="2"/>
  <c r="H1061" i="2"/>
  <c r="H1058" i="2"/>
  <c r="H1056" i="2"/>
  <c r="H1055" i="2" s="1"/>
  <c r="H1053" i="2"/>
  <c r="H1051" i="2"/>
  <c r="H1048" i="2"/>
  <c r="H1047" i="2" s="1"/>
  <c r="H1045" i="2"/>
  <c r="H1044" i="2" s="1"/>
  <c r="H1042" i="2"/>
  <c r="H1040" i="2"/>
  <c r="H1038" i="2"/>
  <c r="H1035" i="2"/>
  <c r="H1033" i="2"/>
  <c r="H1031" i="2"/>
  <c r="H1030" i="2" s="1"/>
  <c r="H1028" i="2"/>
  <c r="H1026" i="2"/>
  <c r="H1024" i="2"/>
  <c r="H1021" i="2"/>
  <c r="H1019" i="2"/>
  <c r="H1017" i="2"/>
  <c r="H1013" i="2"/>
  <c r="H1012" i="2"/>
  <c r="H1011" i="2" s="1"/>
  <c r="H1006" i="2"/>
  <c r="H1005" i="2" s="1"/>
  <c r="H1004" i="2" s="1"/>
  <c r="H1003" i="2" s="1"/>
  <c r="H1002" i="2" s="1"/>
  <c r="H1000" i="2"/>
  <c r="H999" i="2" s="1"/>
  <c r="H997" i="2"/>
  <c r="H996" i="2" s="1"/>
  <c r="H993" i="2"/>
  <c r="H992" i="2" s="1"/>
  <c r="H991" i="2" s="1"/>
  <c r="H989" i="2"/>
  <c r="H988" i="2" s="1"/>
  <c r="H987" i="2" s="1"/>
  <c r="H985" i="2"/>
  <c r="H984" i="2" s="1"/>
  <c r="H982" i="2"/>
  <c r="H981" i="2" s="1"/>
  <c r="H975" i="2"/>
  <c r="H973" i="2"/>
  <c r="H972" i="2" s="1"/>
  <c r="H970" i="2"/>
  <c r="H968" i="2"/>
  <c r="H966" i="2"/>
  <c r="H958" i="2"/>
  <c r="H956" i="2"/>
  <c r="H954" i="2"/>
  <c r="H946" i="2"/>
  <c r="H945" i="2" s="1"/>
  <c r="H944" i="2" s="1"/>
  <c r="H942" i="2"/>
  <c r="H941" i="2"/>
  <c r="H939" i="2"/>
  <c r="H938" i="2" s="1"/>
  <c r="H936" i="2"/>
  <c r="H935" i="2" s="1"/>
  <c r="H931" i="2"/>
  <c r="H930" i="2" s="1"/>
  <c r="H928" i="2"/>
  <c r="H926" i="2"/>
  <c r="H923" i="2"/>
  <c r="H921" i="2"/>
  <c r="H919" i="2"/>
  <c r="H911" i="2"/>
  <c r="H910" i="2" s="1"/>
  <c r="H909" i="2" s="1"/>
  <c r="H908" i="2" s="1"/>
  <c r="H907" i="2" s="1"/>
  <c r="H906" i="2" s="1"/>
  <c r="H905" i="2" s="1"/>
  <c r="H902" i="2"/>
  <c r="H901" i="2" s="1"/>
  <c r="H899" i="2"/>
  <c r="H898" i="2" s="1"/>
  <c r="H897" i="2" s="1"/>
  <c r="H896" i="2" s="1"/>
  <c r="H894" i="2"/>
  <c r="H893" i="2" s="1"/>
  <c r="H892" i="2" s="1"/>
  <c r="H890" i="2"/>
  <c r="H889" i="2" s="1"/>
  <c r="H888" i="2" s="1"/>
  <c r="H885" i="2"/>
  <c r="H884" i="2" s="1"/>
  <c r="H883" i="2" s="1"/>
  <c r="H882" i="2" s="1"/>
  <c r="H879" i="2"/>
  <c r="H878" i="2" s="1"/>
  <c r="H877" i="2" s="1"/>
  <c r="H876" i="2" s="1"/>
  <c r="H875" i="2" s="1"/>
  <c r="H872" i="2"/>
  <c r="H871" i="2"/>
  <c r="H870" i="2"/>
  <c r="H869" i="2" s="1"/>
  <c r="H868" i="2" s="1"/>
  <c r="H867" i="2" s="1"/>
  <c r="H866" i="2" s="1"/>
  <c r="H864" i="2"/>
  <c r="H863" i="2"/>
  <c r="H861" i="2"/>
  <c r="H860" i="2"/>
  <c r="H858" i="2"/>
  <c r="H857" i="2" s="1"/>
  <c r="H853" i="2"/>
  <c r="H852" i="2" s="1"/>
  <c r="H851" i="2" s="1"/>
  <c r="H850" i="2" s="1"/>
  <c r="H849" i="2" s="1"/>
  <c r="H845" i="2"/>
  <c r="H844" i="2" s="1"/>
  <c r="H843" i="2" s="1"/>
  <c r="H842" i="2" s="1"/>
  <c r="H841" i="2" s="1"/>
  <c r="H839" i="2"/>
  <c r="H838" i="2" s="1"/>
  <c r="H837" i="2" s="1"/>
  <c r="H836" i="2" s="1"/>
  <c r="H835" i="2" s="1"/>
  <c r="H832" i="2"/>
  <c r="H831" i="2"/>
  <c r="H830" i="2" s="1"/>
  <c r="H828" i="2"/>
  <c r="H827" i="2" s="1"/>
  <c r="H826" i="2" s="1"/>
  <c r="H820" i="2"/>
  <c r="H819" i="2" s="1"/>
  <c r="H818" i="2" s="1"/>
  <c r="H816" i="2"/>
  <c r="H815" i="2" s="1"/>
  <c r="H814" i="2" s="1"/>
  <c r="H812" i="2"/>
  <c r="H811" i="2" s="1"/>
  <c r="H810" i="2" s="1"/>
  <c r="H807" i="2"/>
  <c r="H806" i="2" s="1"/>
  <c r="H805" i="2" s="1"/>
  <c r="H804" i="2" s="1"/>
  <c r="H801" i="2"/>
  <c r="H799" i="2"/>
  <c r="H798" i="2" s="1"/>
  <c r="H797" i="2" s="1"/>
  <c r="H796" i="2" s="1"/>
  <c r="H795" i="2" s="1"/>
  <c r="H791" i="2"/>
  <c r="H790" i="2" s="1"/>
  <c r="H789" i="2" s="1"/>
  <c r="H787" i="2"/>
  <c r="H786" i="2" s="1"/>
  <c r="H785" i="2" s="1"/>
  <c r="H783" i="2"/>
  <c r="H782" i="2" s="1"/>
  <c r="H781" i="2" s="1"/>
  <c r="H779" i="2"/>
  <c r="H778" i="2" s="1"/>
  <c r="H777" i="2" s="1"/>
  <c r="H772" i="2"/>
  <c r="H771" i="2" s="1"/>
  <c r="H770" i="2" s="1"/>
  <c r="H768" i="2"/>
  <c r="H767" i="2"/>
  <c r="H766" i="2" s="1"/>
  <c r="H763" i="2"/>
  <c r="H762" i="2" s="1"/>
  <c r="H761" i="2" s="1"/>
  <c r="H759" i="2"/>
  <c r="H757" i="2"/>
  <c r="H752" i="2"/>
  <c r="H751" i="2" s="1"/>
  <c r="H750" i="2" s="1"/>
  <c r="H749" i="2" s="1"/>
  <c r="H747" i="2"/>
  <c r="H745" i="2"/>
  <c r="H744" i="2" s="1"/>
  <c r="H742" i="2"/>
  <c r="H740" i="2"/>
  <c r="H739" i="2" s="1"/>
  <c r="H738" i="2" s="1"/>
  <c r="H732" i="2"/>
  <c r="H731" i="2" s="1"/>
  <c r="H730" i="2" s="1"/>
  <c r="H729" i="2" s="1"/>
  <c r="H728" i="2" s="1"/>
  <c r="H726" i="2"/>
  <c r="H723" i="2" s="1"/>
  <c r="H722" i="2" s="1"/>
  <c r="H724" i="2"/>
  <c r="H720" i="2"/>
  <c r="H719" i="2"/>
  <c r="H717" i="2"/>
  <c r="H716" i="2" s="1"/>
  <c r="H714" i="2"/>
  <c r="H713" i="2" s="1"/>
  <c r="H711" i="2"/>
  <c r="H710" i="2" s="1"/>
  <c r="H708" i="2"/>
  <c r="H707" i="2" s="1"/>
  <c r="H705" i="2"/>
  <c r="H704" i="2" s="1"/>
  <c r="H702" i="2"/>
  <c r="H701" i="2" s="1"/>
  <c r="H698" i="2"/>
  <c r="H697" i="2" s="1"/>
  <c r="H696" i="2" s="1"/>
  <c r="H692" i="2"/>
  <c r="H691" i="2" s="1"/>
  <c r="H689" i="2"/>
  <c r="H688" i="2" s="1"/>
  <c r="H686" i="2"/>
  <c r="H684" i="2"/>
  <c r="H683" i="2" s="1"/>
  <c r="H680" i="2"/>
  <c r="H678" i="2"/>
  <c r="H677" i="2" s="1"/>
  <c r="H676" i="2" s="1"/>
  <c r="H674" i="2"/>
  <c r="H671" i="2" s="1"/>
  <c r="H670" i="2" s="1"/>
  <c r="H672" i="2"/>
  <c r="H668" i="2"/>
  <c r="H667" i="2" s="1"/>
  <c r="H665" i="2"/>
  <c r="H662" i="2" s="1"/>
  <c r="H663" i="2"/>
  <c r="H658" i="2"/>
  <c r="H657" i="2"/>
  <c r="H655" i="2"/>
  <c r="H654" i="2" s="1"/>
  <c r="H649" i="2"/>
  <c r="H648" i="2" s="1"/>
  <c r="H647" i="2" s="1"/>
  <c r="H646" i="2" s="1"/>
  <c r="H644" i="2"/>
  <c r="H643" i="2" s="1"/>
  <c r="H642" i="2" s="1"/>
  <c r="H641" i="2" s="1"/>
  <c r="H639" i="2"/>
  <c r="H638" i="2" s="1"/>
  <c r="H636" i="2"/>
  <c r="H633" i="2" s="1"/>
  <c r="H634" i="2"/>
  <c r="H631" i="2"/>
  <c r="H629" i="2"/>
  <c r="H626" i="2"/>
  <c r="H624" i="2"/>
  <c r="H623" i="2" s="1"/>
  <c r="H621" i="2"/>
  <c r="H620" i="2" s="1"/>
  <c r="H618" i="2"/>
  <c r="H616" i="2"/>
  <c r="H615" i="2" s="1"/>
  <c r="H613" i="2"/>
  <c r="H611" i="2"/>
  <c r="H608" i="2"/>
  <c r="H607" i="2" s="1"/>
  <c r="H605" i="2"/>
  <c r="H603" i="2"/>
  <c r="H602" i="2" s="1"/>
  <c r="H600" i="2"/>
  <c r="H598" i="2"/>
  <c r="H595" i="2"/>
  <c r="H593" i="2"/>
  <c r="H592" i="2" s="1"/>
  <c r="H590" i="2"/>
  <c r="H588" i="2"/>
  <c r="H585" i="2"/>
  <c r="H583" i="2"/>
  <c r="H582" i="2" s="1"/>
  <c r="H579" i="2"/>
  <c r="H578" i="2" s="1"/>
  <c r="H576" i="2"/>
  <c r="H574" i="2"/>
  <c r="H572" i="2"/>
  <c r="H568" i="2"/>
  <c r="H566" i="2"/>
  <c r="H560" i="2"/>
  <c r="H559" i="2"/>
  <c r="H558" i="2"/>
  <c r="H557" i="2" s="1"/>
  <c r="H556" i="2" s="1"/>
  <c r="H555" i="2" s="1"/>
  <c r="H552" i="2"/>
  <c r="H551" i="2" s="1"/>
  <c r="H550" i="2" s="1"/>
  <c r="H548" i="2"/>
  <c r="H547" i="2" s="1"/>
  <c r="H546" i="2" s="1"/>
  <c r="H544" i="2"/>
  <c r="H542" i="2"/>
  <c r="H541" i="2" s="1"/>
  <c r="H540" i="2" s="1"/>
  <c r="H538" i="2"/>
  <c r="H536" i="2"/>
  <c r="H535" i="2" s="1"/>
  <c r="H534" i="2" s="1"/>
  <c r="H531" i="2"/>
  <c r="H528" i="2" s="1"/>
  <c r="H527" i="2" s="1"/>
  <c r="H526" i="2" s="1"/>
  <c r="H523" i="2"/>
  <c r="H522" i="2" s="1"/>
  <c r="H521" i="2" s="1"/>
  <c r="H519" i="2"/>
  <c r="H518" i="2" s="1"/>
  <c r="H517" i="2" s="1"/>
  <c r="H515" i="2"/>
  <c r="H514" i="2" s="1"/>
  <c r="H513" i="2" s="1"/>
  <c r="H508" i="2"/>
  <c r="H507" i="2"/>
  <c r="H506" i="2" s="1"/>
  <c r="H504" i="2"/>
  <c r="H503" i="2" s="1"/>
  <c r="H502" i="2" s="1"/>
  <c r="H500" i="2"/>
  <c r="H499" i="2" s="1"/>
  <c r="H498" i="2" s="1"/>
  <c r="H496" i="2"/>
  <c r="H495" i="2"/>
  <c r="H493" i="2"/>
  <c r="H492" i="2" s="1"/>
  <c r="H489" i="2"/>
  <c r="H487" i="2"/>
  <c r="H486" i="2" s="1"/>
  <c r="H485" i="2" s="1"/>
  <c r="H483" i="2"/>
  <c r="H482" i="2" s="1"/>
  <c r="H481" i="2" s="1"/>
  <c r="H479" i="2"/>
  <c r="H478" i="2"/>
  <c r="H477" i="2" s="1"/>
  <c r="H475" i="2"/>
  <c r="H474" i="2" s="1"/>
  <c r="H473" i="2" s="1"/>
  <c r="H468" i="2"/>
  <c r="H467" i="2" s="1"/>
  <c r="H465" i="2"/>
  <c r="H464" i="2" s="1"/>
  <c r="H459" i="2"/>
  <c r="H458" i="2" s="1"/>
  <c r="H456" i="2"/>
  <c r="H455" i="2" s="1"/>
  <c r="H451" i="2"/>
  <c r="H450" i="2" s="1"/>
  <c r="H449" i="2" s="1"/>
  <c r="H447" i="2"/>
  <c r="H445" i="2"/>
  <c r="H444" i="2" s="1"/>
  <c r="H443" i="2" s="1"/>
  <c r="H441" i="2"/>
  <c r="H439" i="2"/>
  <c r="H438" i="2" s="1"/>
  <c r="H437" i="2" s="1"/>
  <c r="H435" i="2"/>
  <c r="H434" i="2"/>
  <c r="H433" i="2" s="1"/>
  <c r="H430" i="2"/>
  <c r="H429" i="2"/>
  <c r="H428" i="2" s="1"/>
  <c r="H426" i="2"/>
  <c r="H425" i="2" s="1"/>
  <c r="H423" i="2"/>
  <c r="H422" i="2" s="1"/>
  <c r="H418" i="2"/>
  <c r="H417" i="2" s="1"/>
  <c r="H415" i="2"/>
  <c r="H414" i="2" s="1"/>
  <c r="H408" i="2"/>
  <c r="H406" i="2"/>
  <c r="H405" i="2" s="1"/>
  <c r="H404" i="2" s="1"/>
  <c r="H403" i="2" s="1"/>
  <c r="H402" i="2" s="1"/>
  <c r="H401" i="2" s="1"/>
  <c r="H398" i="2"/>
  <c r="H397" i="2" s="1"/>
  <c r="H396" i="2" s="1"/>
  <c r="H394" i="2"/>
  <c r="H393" i="2" s="1"/>
  <c r="H392" i="2" s="1"/>
  <c r="H391" i="2" s="1"/>
  <c r="H390" i="2" s="1"/>
  <c r="H388" i="2"/>
  <c r="H387" i="2" s="1"/>
  <c r="H386" i="2" s="1"/>
  <c r="H384" i="2"/>
  <c r="H383" i="2" s="1"/>
  <c r="H382" i="2" s="1"/>
  <c r="H379" i="2"/>
  <c r="H378" i="2" s="1"/>
  <c r="H377" i="2" s="1"/>
  <c r="H375" i="2"/>
  <c r="H374" i="2" s="1"/>
  <c r="H373" i="2" s="1"/>
  <c r="H371" i="2"/>
  <c r="H370" i="2" s="1"/>
  <c r="H369" i="2" s="1"/>
  <c r="H367" i="2"/>
  <c r="H366" i="2" s="1"/>
  <c r="H365" i="2" s="1"/>
  <c r="H363" i="2"/>
  <c r="H362" i="2" s="1"/>
  <c r="H361" i="2" s="1"/>
  <c r="H359" i="2"/>
  <c r="H358" i="2" s="1"/>
  <c r="H357" i="2" s="1"/>
  <c r="H355" i="2"/>
  <c r="H354" i="2" s="1"/>
  <c r="H353" i="2" s="1"/>
  <c r="H350" i="2"/>
  <c r="H349" i="2" s="1"/>
  <c r="H348" i="2" s="1"/>
  <c r="H346" i="2"/>
  <c r="H344" i="2"/>
  <c r="H340" i="2"/>
  <c r="H339" i="2" s="1"/>
  <c r="H338" i="2" s="1"/>
  <c r="H336" i="2"/>
  <c r="H334" i="2"/>
  <c r="H330" i="2"/>
  <c r="H329" i="2" s="1"/>
  <c r="H328" i="2" s="1"/>
  <c r="H326" i="2"/>
  <c r="H325" i="2" s="1"/>
  <c r="H320" i="2"/>
  <c r="H319" i="2" s="1"/>
  <c r="H318" i="2" s="1"/>
  <c r="H317" i="2" s="1"/>
  <c r="H315" i="2"/>
  <c r="H313" i="2"/>
  <c r="H306" i="2"/>
  <c r="H305" i="2" s="1"/>
  <c r="H304" i="2" s="1"/>
  <c r="H302" i="2"/>
  <c r="H301" i="2"/>
  <c r="H300" i="2" s="1"/>
  <c r="H295" i="2"/>
  <c r="H294" i="2" s="1"/>
  <c r="H292" i="2"/>
  <c r="H291" i="2" s="1"/>
  <c r="H285" i="2"/>
  <c r="H284" i="2" s="1"/>
  <c r="H283" i="2" s="1"/>
  <c r="H281" i="2"/>
  <c r="H280" i="2" s="1"/>
  <c r="H279" i="2" s="1"/>
  <c r="H277" i="2"/>
  <c r="H276" i="2" s="1"/>
  <c r="H275" i="2" s="1"/>
  <c r="H269" i="2"/>
  <c r="H268" i="2" s="1"/>
  <c r="H266" i="2"/>
  <c r="H265" i="2" s="1"/>
  <c r="H262" i="2"/>
  <c r="H261" i="2" s="1"/>
  <c r="H260" i="2" s="1"/>
  <c r="H258" i="2"/>
  <c r="H257" i="2" s="1"/>
  <c r="H255" i="2"/>
  <c r="H254" i="2" s="1"/>
  <c r="H249" i="2"/>
  <c r="H247" i="2"/>
  <c r="H246" i="2" s="1"/>
  <c r="H245" i="2" s="1"/>
  <c r="H244" i="2" s="1"/>
  <c r="H243" i="2" s="1"/>
  <c r="H242" i="2" s="1"/>
  <c r="H240" i="2"/>
  <c r="H238" i="2"/>
  <c r="H237" i="2" s="1"/>
  <c r="H236" i="2" s="1"/>
  <c r="H234" i="2"/>
  <c r="H233" i="2" s="1"/>
  <c r="H231" i="2"/>
  <c r="H230" i="2" s="1"/>
  <c r="H227" i="2"/>
  <c r="H226" i="2"/>
  <c r="H225" i="2" s="1"/>
  <c r="H223" i="2"/>
  <c r="H222" i="2" s="1"/>
  <c r="H221" i="2" s="1"/>
  <c r="H219" i="2"/>
  <c r="H218" i="2" s="1"/>
  <c r="H216" i="2"/>
  <c r="H215" i="2" s="1"/>
  <c r="H213" i="2"/>
  <c r="H212" i="2" s="1"/>
  <c r="H209" i="2"/>
  <c r="H208" i="2" s="1"/>
  <c r="H206" i="2"/>
  <c r="H205" i="2" s="1"/>
  <c r="H203" i="2"/>
  <c r="H202" i="2" s="1"/>
  <c r="H199" i="2"/>
  <c r="H198" i="2" s="1"/>
  <c r="H196" i="2"/>
  <c r="H195" i="2" s="1"/>
  <c r="H192" i="2"/>
  <c r="H191" i="2" s="1"/>
  <c r="H190" i="2" s="1"/>
  <c r="H189" i="2" s="1"/>
  <c r="H188" i="2" s="1"/>
  <c r="H186" i="2"/>
  <c r="H185" i="2" s="1"/>
  <c r="H183" i="2"/>
  <c r="H182" i="2" s="1"/>
  <c r="H179" i="2"/>
  <c r="H178" i="2" s="1"/>
  <c r="H177" i="2" s="1"/>
  <c r="H176" i="2" s="1"/>
  <c r="H174" i="2"/>
  <c r="H173" i="2" s="1"/>
  <c r="H172" i="2" s="1"/>
  <c r="H170" i="2"/>
  <c r="H169" i="2" s="1"/>
  <c r="H163" i="2"/>
  <c r="H162" i="2" s="1"/>
  <c r="H161" i="2" s="1"/>
  <c r="H159" i="2"/>
  <c r="H157" i="2"/>
  <c r="H150" i="2"/>
  <c r="H149" i="2" s="1"/>
  <c r="H148" i="2" s="1"/>
  <c r="H146" i="2"/>
  <c r="H145" i="2" s="1"/>
  <c r="H144" i="2" s="1"/>
  <c r="H141" i="2"/>
  <c r="H140" i="2" s="1"/>
  <c r="H138" i="2"/>
  <c r="H137" i="2" s="1"/>
  <c r="H136" i="2" s="1"/>
  <c r="H134" i="2"/>
  <c r="H133" i="2" s="1"/>
  <c r="H132" i="2" s="1"/>
  <c r="H130" i="2"/>
  <c r="H129" i="2" s="1"/>
  <c r="H128" i="2" s="1"/>
  <c r="H126" i="2"/>
  <c r="H124" i="2"/>
  <c r="H123" i="2" s="1"/>
  <c r="H122" i="2" s="1"/>
  <c r="H119" i="2"/>
  <c r="H118" i="2" s="1"/>
  <c r="H117" i="2" s="1"/>
  <c r="H115" i="2"/>
  <c r="H113" i="2"/>
  <c r="H109" i="2"/>
  <c r="H108" i="2" s="1"/>
  <c r="H107" i="2" s="1"/>
  <c r="H105" i="2"/>
  <c r="H104" i="2" s="1"/>
  <c r="H103" i="2" s="1"/>
  <c r="H101" i="2"/>
  <c r="H100" i="2" s="1"/>
  <c r="H99" i="2" s="1"/>
  <c r="H97" i="2"/>
  <c r="H96" i="2" s="1"/>
  <c r="H95" i="2" s="1"/>
  <c r="H92" i="2"/>
  <c r="H91" i="2" s="1"/>
  <c r="H90" i="2" s="1"/>
  <c r="H89" i="2" s="1"/>
  <c r="H87" i="2"/>
  <c r="H85" i="2"/>
  <c r="H84" i="2" s="1"/>
  <c r="H83" i="2" s="1"/>
  <c r="H82" i="2" s="1"/>
  <c r="H80" i="2"/>
  <c r="H79" i="2" s="1"/>
  <c r="H78" i="2" s="1"/>
  <c r="H77" i="2" s="1"/>
  <c r="H75" i="2"/>
  <c r="H74" i="2" s="1"/>
  <c r="H73" i="2" s="1"/>
  <c r="H72" i="2" s="1"/>
  <c r="H68" i="2"/>
  <c r="H67" i="2" s="1"/>
  <c r="H66" i="2" s="1"/>
  <c r="H65" i="2" s="1"/>
  <c r="H64" i="2" s="1"/>
  <c r="H62" i="2"/>
  <c r="H61" i="2" s="1"/>
  <c r="H60" i="2" s="1"/>
  <c r="H58" i="2"/>
  <c r="H57" i="2" s="1"/>
  <c r="H56" i="2" s="1"/>
  <c r="H54" i="2"/>
  <c r="H52" i="2"/>
  <c r="H51" i="2" s="1"/>
  <c r="H50" i="2" s="1"/>
  <c r="H48" i="2"/>
  <c r="H47" i="2" s="1"/>
  <c r="H46" i="2" s="1"/>
  <c r="H42" i="2"/>
  <c r="H41" i="2" s="1"/>
  <c r="H40" i="2" s="1"/>
  <c r="H39" i="2" s="1"/>
  <c r="H38" i="2" s="1"/>
  <c r="H36" i="2"/>
  <c r="H35" i="2" s="1"/>
  <c r="H33" i="2"/>
  <c r="H32" i="2" s="1"/>
  <c r="H29" i="2"/>
  <c r="H28" i="2" s="1"/>
  <c r="H26" i="2"/>
  <c r="H25" i="2" s="1"/>
  <c r="H23" i="2"/>
  <c r="H21" i="2"/>
  <c r="H15" i="2"/>
  <c r="H14" i="2" s="1"/>
  <c r="H13" i="2" s="1"/>
  <c r="H12" i="2" s="1"/>
  <c r="G1360" i="2"/>
  <c r="I1359" i="2"/>
  <c r="G1359" i="2" s="1"/>
  <c r="G865" i="2"/>
  <c r="I863" i="2"/>
  <c r="G863" i="2" s="1"/>
  <c r="I864" i="2"/>
  <c r="G864" i="2" s="1"/>
  <c r="G637" i="2"/>
  <c r="G635" i="2"/>
  <c r="I636" i="2"/>
  <c r="G636" i="2" s="1"/>
  <c r="I634" i="2"/>
  <c r="G634" i="2" s="1"/>
  <c r="H312" i="2" l="1"/>
  <c r="H311" i="2" s="1"/>
  <c r="H310" i="2" s="1"/>
  <c r="H610" i="2"/>
  <c r="H1082" i="2"/>
  <c r="H1096" i="2"/>
  <c r="H1363" i="2"/>
  <c r="H1362" i="2" s="1"/>
  <c r="H1386" i="2"/>
  <c r="H765" i="2"/>
  <c r="H965" i="2"/>
  <c r="H964" i="2" s="1"/>
  <c r="H1075" i="2"/>
  <c r="H1228" i="2"/>
  <c r="H1245" i="2"/>
  <c r="H1244" i="2" s="1"/>
  <c r="H1299" i="2"/>
  <c r="H1414" i="2"/>
  <c r="H1413" i="2" s="1"/>
  <c r="H1412" i="2" s="1"/>
  <c r="H20" i="2"/>
  <c r="H112" i="2"/>
  <c r="H111" i="2" s="1"/>
  <c r="H94" i="2" s="1"/>
  <c r="H491" i="2"/>
  <c r="H472" i="2" s="1"/>
  <c r="H471" i="2" s="1"/>
  <c r="H470" i="2" s="1"/>
  <c r="H565" i="2"/>
  <c r="H564" i="2" s="1"/>
  <c r="H587" i="2"/>
  <c r="H597" i="2"/>
  <c r="H756" i="2"/>
  <c r="H755" i="2" s="1"/>
  <c r="H754" i="2" s="1"/>
  <c r="H925" i="2"/>
  <c r="H953" i="2"/>
  <c r="H952" i="2" s="1"/>
  <c r="H951" i="2" s="1"/>
  <c r="H950" i="2" s="1"/>
  <c r="H949" i="2" s="1"/>
  <c r="H948" i="2" s="1"/>
  <c r="H1119" i="2"/>
  <c r="H1118" i="2" s="1"/>
  <c r="H1209" i="2"/>
  <c r="H290" i="2"/>
  <c r="H289" i="2" s="1"/>
  <c r="H288" i="2" s="1"/>
  <c r="H287" i="2" s="1"/>
  <c r="H343" i="2"/>
  <c r="H342" i="2" s="1"/>
  <c r="H454" i="2"/>
  <c r="H453" i="2" s="1"/>
  <c r="H1016" i="2"/>
  <c r="H1135" i="2"/>
  <c r="H1134" i="2" s="1"/>
  <c r="H1401" i="2"/>
  <c r="H1400" i="2" s="1"/>
  <c r="H1399" i="2" s="1"/>
  <c r="H1398" i="2" s="1"/>
  <c r="H1491" i="2"/>
  <c r="H1490" i="2" s="1"/>
  <c r="H1489" i="2" s="1"/>
  <c r="H299" i="2"/>
  <c r="H298" i="2" s="1"/>
  <c r="H297" i="2" s="1"/>
  <c r="I1358" i="2"/>
  <c r="G1358" i="2" s="1"/>
  <c r="H918" i="2"/>
  <c r="H917" i="2" s="1"/>
  <c r="H916" i="2" s="1"/>
  <c r="H980" i="2"/>
  <c r="H1023" i="2"/>
  <c r="H1037" i="2"/>
  <c r="H1291" i="2"/>
  <c r="H1482" i="2"/>
  <c r="H1481" i="2" s="1"/>
  <c r="H1472" i="2" s="1"/>
  <c r="H887" i="2"/>
  <c r="H881" i="2" s="1"/>
  <c r="H874" i="2" s="1"/>
  <c r="H156" i="2"/>
  <c r="H155" i="2" s="1"/>
  <c r="H154" i="2" s="1"/>
  <c r="H153" i="2" s="1"/>
  <c r="H264" i="2"/>
  <c r="H571" i="2"/>
  <c r="H570" i="2" s="1"/>
  <c r="H628" i="2"/>
  <c r="H856" i="2"/>
  <c r="H855" i="2" s="1"/>
  <c r="H848" i="2" s="1"/>
  <c r="H847" i="2" s="1"/>
  <c r="H1060" i="2"/>
  <c r="H1237" i="2"/>
  <c r="H1227" i="2" s="1"/>
  <c r="H1393" i="2"/>
  <c r="H1385" i="2" s="1"/>
  <c r="H1384" i="2" s="1"/>
  <c r="H700" i="2"/>
  <c r="H695" i="2" s="1"/>
  <c r="H694" i="2" s="1"/>
  <c r="H1330" i="2"/>
  <c r="H1251" i="2"/>
  <c r="H1250" i="2" s="1"/>
  <c r="H1187" i="2"/>
  <c r="H1186" i="2" s="1"/>
  <c r="H1175" i="2"/>
  <c r="H1089" i="2"/>
  <c r="H1068" i="2"/>
  <c r="H1050" i="2"/>
  <c r="H934" i="2"/>
  <c r="H933" i="2" s="1"/>
  <c r="H915" i="2" s="1"/>
  <c r="H914" i="2" s="1"/>
  <c r="H913" i="2" s="1"/>
  <c r="H904" i="2" s="1"/>
  <c r="H737" i="2"/>
  <c r="H736" i="2" s="1"/>
  <c r="H661" i="2"/>
  <c r="H653" i="2"/>
  <c r="H652" i="2" s="1"/>
  <c r="H512" i="2"/>
  <c r="H463" i="2"/>
  <c r="H462" i="2" s="1"/>
  <c r="H461" i="2" s="1"/>
  <c r="H432" i="2"/>
  <c r="H421" i="2"/>
  <c r="H420" i="2" s="1"/>
  <c r="H413" i="2"/>
  <c r="H412" i="2" s="1"/>
  <c r="H352" i="2"/>
  <c r="H333" i="2"/>
  <c r="H332" i="2" s="1"/>
  <c r="H194" i="2"/>
  <c r="H211" i="2"/>
  <c r="H121" i="2"/>
  <c r="H71" i="2"/>
  <c r="H201" i="2"/>
  <c r="H809" i="2"/>
  <c r="H803" i="2" s="1"/>
  <c r="H794" i="2" s="1"/>
  <c r="H31" i="2"/>
  <c r="H19" i="2" s="1"/>
  <c r="H18" i="2" s="1"/>
  <c r="H17" i="2" s="1"/>
  <c r="H229" i="2"/>
  <c r="H253" i="2"/>
  <c r="H252" i="2" s="1"/>
  <c r="H251" i="2" s="1"/>
  <c r="H274" i="2"/>
  <c r="H273" i="2" s="1"/>
  <c r="H272" i="2" s="1"/>
  <c r="H682" i="2"/>
  <c r="H776" i="2"/>
  <c r="H775" i="2" s="1"/>
  <c r="H774" i="2" s="1"/>
  <c r="H825" i="2"/>
  <c r="H824" i="2" s="1"/>
  <c r="H823" i="2" s="1"/>
  <c r="H822" i="2" s="1"/>
  <c r="H995" i="2"/>
  <c r="H1153" i="2"/>
  <c r="H1264" i="2"/>
  <c r="H1280" i="2"/>
  <c r="H1279" i="2" s="1"/>
  <c r="H1374" i="2"/>
  <c r="H1373" i="2" s="1"/>
  <c r="H1488" i="2"/>
  <c r="H1487" i="2" s="1"/>
  <c r="H324" i="2"/>
  <c r="H11" i="2"/>
  <c r="H309" i="2"/>
  <c r="H581" i="2"/>
  <c r="H563" i="2" s="1"/>
  <c r="H562" i="2" s="1"/>
  <c r="H834" i="2"/>
  <c r="H1433" i="2"/>
  <c r="H1419" i="2" s="1"/>
  <c r="H45" i="2"/>
  <c r="H44" i="2" s="1"/>
  <c r="H143" i="2"/>
  <c r="H168" i="2"/>
  <c r="H181" i="2"/>
  <c r="H381" i="2"/>
  <c r="H533" i="2"/>
  <c r="H525" i="2" s="1"/>
  <c r="H1343" i="2"/>
  <c r="I1357" i="2"/>
  <c r="G1357" i="2" s="1"/>
  <c r="I633" i="2"/>
  <c r="G633" i="2" s="1"/>
  <c r="H735" i="2" l="1"/>
  <c r="H734" i="2" s="1"/>
  <c r="H793" i="2"/>
  <c r="H1411" i="2"/>
  <c r="H1372" i="2"/>
  <c r="H1361" i="2" s="1"/>
  <c r="H963" i="2"/>
  <c r="H962" i="2" s="1"/>
  <c r="H961" i="2" s="1"/>
  <c r="H1170" i="2"/>
  <c r="H1169" i="2" s="1"/>
  <c r="H1226" i="2"/>
  <c r="H1225" i="2" s="1"/>
  <c r="H1224" i="2" s="1"/>
  <c r="H1290" i="2"/>
  <c r="H1289" i="2" s="1"/>
  <c r="H1273" i="2" s="1"/>
  <c r="H1015" i="2"/>
  <c r="H1010" i="2" s="1"/>
  <c r="H1009" i="2" s="1"/>
  <c r="H1008" i="2" s="1"/>
  <c r="H660" i="2"/>
  <c r="H651" i="2" s="1"/>
  <c r="H554" i="2" s="1"/>
  <c r="H511" i="2"/>
  <c r="H510" i="2" s="1"/>
  <c r="H411" i="2"/>
  <c r="H410" i="2" s="1"/>
  <c r="H400" i="2" s="1"/>
  <c r="H323" i="2"/>
  <c r="H322" i="2" s="1"/>
  <c r="H308" i="2" s="1"/>
  <c r="H271" i="2" s="1"/>
  <c r="H70" i="2"/>
  <c r="H10" i="2" s="1"/>
  <c r="H167" i="2"/>
  <c r="H166" i="2" s="1"/>
  <c r="H165" i="2" s="1"/>
  <c r="H152" i="2" s="1"/>
  <c r="G577" i="2"/>
  <c r="I576" i="2"/>
  <c r="G576" i="2" s="1"/>
  <c r="I489" i="2"/>
  <c r="G489" i="2" s="1"/>
  <c r="G490" i="2"/>
  <c r="G241" i="2"/>
  <c r="I240" i="2"/>
  <c r="G240" i="2" s="1"/>
  <c r="G116" i="2"/>
  <c r="I115" i="2"/>
  <c r="G115" i="2" s="1"/>
  <c r="F1500" i="2"/>
  <c r="F1499" i="2" s="1"/>
  <c r="F1498" i="2" s="1"/>
  <c r="F1497" i="2" s="1"/>
  <c r="F1496" i="2" s="1"/>
  <c r="F1494" i="2"/>
  <c r="F1492" i="2"/>
  <c r="F1485" i="2"/>
  <c r="F1483" i="2"/>
  <c r="F1479" i="2"/>
  <c r="F1478" i="2" s="1"/>
  <c r="F1477" i="2" s="1"/>
  <c r="F1475" i="2"/>
  <c r="F1474" i="2" s="1"/>
  <c r="F1473" i="2" s="1"/>
  <c r="F1470" i="2"/>
  <c r="F1469" i="2" s="1"/>
  <c r="F1468" i="2" s="1"/>
  <c r="F1466" i="2"/>
  <c r="F1465" i="2" s="1"/>
  <c r="F1464" i="2" s="1"/>
  <c r="F1463" i="2" s="1"/>
  <c r="F1461" i="2"/>
  <c r="F1460" i="2" s="1"/>
  <c r="F1459" i="2" s="1"/>
  <c r="F1458" i="2" s="1"/>
  <c r="F1456" i="2"/>
  <c r="F1455" i="2" s="1"/>
  <c r="F1454" i="2" s="1"/>
  <c r="F1452" i="2"/>
  <c r="F1451" i="2" s="1"/>
  <c r="F1450" i="2" s="1"/>
  <c r="F1448" i="2"/>
  <c r="F1447" i="2" s="1"/>
  <c r="F1446" i="2" s="1"/>
  <c r="F1444" i="2"/>
  <c r="F1443" i="2" s="1"/>
  <c r="F1442" i="2" s="1"/>
  <c r="F1440" i="2"/>
  <c r="F1439" i="2" s="1"/>
  <c r="F1438" i="2" s="1"/>
  <c r="F1436" i="2"/>
  <c r="F1435" i="2" s="1"/>
  <c r="F1434" i="2" s="1"/>
  <c r="F1431" i="2"/>
  <c r="F1429" i="2"/>
  <c r="F1426" i="2"/>
  <c r="F1424" i="2"/>
  <c r="F1422" i="2"/>
  <c r="F1417" i="2"/>
  <c r="F1415" i="2"/>
  <c r="F1409" i="2"/>
  <c r="F1408" i="2" s="1"/>
  <c r="F1406" i="2"/>
  <c r="F1405" i="2" s="1"/>
  <c r="F1403" i="2"/>
  <c r="F1402" i="2" s="1"/>
  <c r="F1396" i="2"/>
  <c r="F1394" i="2"/>
  <c r="F1391" i="2"/>
  <c r="F1389" i="2"/>
  <c r="F1387" i="2"/>
  <c r="F1382" i="2"/>
  <c r="F1381" i="2" s="1"/>
  <c r="F1379" i="2"/>
  <c r="F1378" i="2" s="1"/>
  <c r="F1376" i="2"/>
  <c r="F1375" i="2" s="1"/>
  <c r="F1370" i="2"/>
  <c r="F1369" i="2" s="1"/>
  <c r="F1368" i="2" s="1"/>
  <c r="F1366" i="2"/>
  <c r="F1365" i="2" s="1"/>
  <c r="F1364" i="2" s="1"/>
  <c r="F1355" i="2"/>
  <c r="F1354" i="2" s="1"/>
  <c r="F1352" i="2"/>
  <c r="F1351" i="2" s="1"/>
  <c r="F1350" i="2" s="1"/>
  <c r="F1348" i="2"/>
  <c r="F1347" i="2" s="1"/>
  <c r="F1345" i="2"/>
  <c r="F1344" i="2" s="1"/>
  <c r="F1341" i="2"/>
  <c r="F1340" i="2" s="1"/>
  <c r="F1338" i="2"/>
  <c r="F1337" i="2" s="1"/>
  <c r="F1335" i="2"/>
  <c r="F1334" i="2" s="1"/>
  <c r="F1332" i="2"/>
  <c r="F1331" i="2" s="1"/>
  <c r="F1328" i="2"/>
  <c r="F1327" i="2" s="1"/>
  <c r="F1326" i="2" s="1"/>
  <c r="F1324" i="2"/>
  <c r="F1323" i="2" s="1"/>
  <c r="F1321" i="2"/>
  <c r="F1320" i="2" s="1"/>
  <c r="F1318" i="2"/>
  <c r="F1316" i="2"/>
  <c r="F1312" i="2"/>
  <c r="F1311" i="2" s="1"/>
  <c r="F1310" i="2" s="1"/>
  <c r="F1308" i="2"/>
  <c r="F1306" i="2"/>
  <c r="F1302" i="2"/>
  <c r="F1300" i="2"/>
  <c r="F1297" i="2"/>
  <c r="F1295" i="2"/>
  <c r="F1293" i="2"/>
  <c r="F1287" i="2"/>
  <c r="F1286" i="2" s="1"/>
  <c r="F1285" i="2" s="1"/>
  <c r="F1283" i="2"/>
  <c r="F1282" i="2" s="1"/>
  <c r="F1281" i="2" s="1"/>
  <c r="F1277" i="2"/>
  <c r="F1276" i="2" s="1"/>
  <c r="F1275" i="2" s="1"/>
  <c r="F1274" i="2" s="1"/>
  <c r="F1271" i="2"/>
  <c r="F1270" i="2" s="1"/>
  <c r="F1269" i="2" s="1"/>
  <c r="F1267" i="2"/>
  <c r="F1266" i="2" s="1"/>
  <c r="F1265" i="2" s="1"/>
  <c r="F1262" i="2"/>
  <c r="F1261" i="2" s="1"/>
  <c r="F1260" i="2" s="1"/>
  <c r="F1258" i="2"/>
  <c r="F1257" i="2" s="1"/>
  <c r="F1256" i="2" s="1"/>
  <c r="F1254" i="2"/>
  <c r="F1252" i="2"/>
  <c r="F1248" i="2"/>
  <c r="F1246" i="2"/>
  <c r="F1242" i="2"/>
  <c r="F1240" i="2"/>
  <c r="F1238" i="2"/>
  <c r="F1235" i="2"/>
  <c r="F1233" i="2"/>
  <c r="F1231" i="2"/>
  <c r="F1229" i="2"/>
  <c r="F1220" i="2"/>
  <c r="F1219" i="2" s="1"/>
  <c r="F1218" i="2" s="1"/>
  <c r="F1216" i="2"/>
  <c r="F1215" i="2" s="1"/>
  <c r="F1214" i="2" s="1"/>
  <c r="F1212" i="2"/>
  <c r="F1211" i="2" s="1"/>
  <c r="F1210" i="2" s="1"/>
  <c r="F1207" i="2"/>
  <c r="F1206" i="2" s="1"/>
  <c r="F1205" i="2" s="1"/>
  <c r="F1204" i="2" s="1"/>
  <c r="F1202" i="2"/>
  <c r="F1201" i="2" s="1"/>
  <c r="F1200" i="2" s="1"/>
  <c r="F1199" i="2" s="1"/>
  <c r="F1198" i="2" s="1"/>
  <c r="F1196" i="2"/>
  <c r="F1195" i="2" s="1"/>
  <c r="F1194" i="2" s="1"/>
  <c r="F1192" i="2"/>
  <c r="F1190" i="2"/>
  <c r="F1188" i="2"/>
  <c r="F1184" i="2"/>
  <c r="F1183" i="2" s="1"/>
  <c r="F1182" i="2" s="1"/>
  <c r="F1180" i="2"/>
  <c r="F1179" i="2" s="1"/>
  <c r="F1177" i="2"/>
  <c r="F1176" i="2" s="1"/>
  <c r="F1173" i="2"/>
  <c r="F1172" i="2" s="1"/>
  <c r="F1171" i="2" s="1"/>
  <c r="F1167" i="2"/>
  <c r="F1166" i="2" s="1"/>
  <c r="F1165" i="2" s="1"/>
  <c r="F1164" i="2" s="1"/>
  <c r="F1163" i="2" s="1"/>
  <c r="F1161" i="2"/>
  <c r="F1160" i="2" s="1"/>
  <c r="F1158" i="2"/>
  <c r="F1157" i="2" s="1"/>
  <c r="F1155" i="2"/>
  <c r="F1154" i="2" s="1"/>
  <c r="F1151" i="2"/>
  <c r="F1150" i="2" s="1"/>
  <c r="F1149" i="2" s="1"/>
  <c r="F1147" i="2"/>
  <c r="F1146" i="2" s="1"/>
  <c r="F1145" i="2" s="1"/>
  <c r="F1143" i="2"/>
  <c r="F1142" i="2" s="1"/>
  <c r="F1141" i="2" s="1"/>
  <c r="F1139" i="2"/>
  <c r="F1138" i="2" s="1"/>
  <c r="F1136" i="2"/>
  <c r="F1132" i="2"/>
  <c r="F1131" i="2" s="1"/>
  <c r="F1129" i="2"/>
  <c r="F1127" i="2"/>
  <c r="F1124" i="2"/>
  <c r="F1122" i="2"/>
  <c r="F1120" i="2"/>
  <c r="F1116" i="2"/>
  <c r="F1115" i="2" s="1"/>
  <c r="F1113" i="2"/>
  <c r="F1112" i="2" s="1"/>
  <c r="F1110" i="2"/>
  <c r="F1109" i="2" s="1"/>
  <c r="F1107" i="2"/>
  <c r="F1106" i="2" s="1"/>
  <c r="F1104" i="2"/>
  <c r="F1103" i="2" s="1"/>
  <c r="F1101" i="2"/>
  <c r="F1099" i="2"/>
  <c r="F1097" i="2"/>
  <c r="F1094" i="2"/>
  <c r="F1092" i="2"/>
  <c r="F1090" i="2"/>
  <c r="F1087" i="2"/>
  <c r="F1085" i="2"/>
  <c r="F1083" i="2"/>
  <c r="F1080" i="2"/>
  <c r="F1078" i="2"/>
  <c r="F1076" i="2"/>
  <c r="F1073" i="2"/>
  <c r="F1071" i="2"/>
  <c r="F1069" i="2"/>
  <c r="F1066" i="2"/>
  <c r="F1065" i="2" s="1"/>
  <c r="F1063" i="2"/>
  <c r="F1061" i="2"/>
  <c r="F1058" i="2"/>
  <c r="F1056" i="2"/>
  <c r="F1053" i="2"/>
  <c r="F1051" i="2"/>
  <c r="F1048" i="2"/>
  <c r="F1047" i="2" s="1"/>
  <c r="F1045" i="2"/>
  <c r="F1044" i="2" s="1"/>
  <c r="F1042" i="2"/>
  <c r="F1040" i="2"/>
  <c r="F1038" i="2"/>
  <c r="F1035" i="2"/>
  <c r="F1033" i="2"/>
  <c r="F1031" i="2"/>
  <c r="F1028" i="2"/>
  <c r="F1026" i="2"/>
  <c r="F1024" i="2"/>
  <c r="F1023" i="2" s="1"/>
  <c r="F1021" i="2"/>
  <c r="F1019" i="2"/>
  <c r="F1017" i="2"/>
  <c r="F1013" i="2"/>
  <c r="F1012" i="2" s="1"/>
  <c r="F1011" i="2" s="1"/>
  <c r="F1006" i="2"/>
  <c r="F1005" i="2" s="1"/>
  <c r="F1004" i="2" s="1"/>
  <c r="F1003" i="2" s="1"/>
  <c r="F1002" i="2" s="1"/>
  <c r="F1000" i="2"/>
  <c r="F999" i="2" s="1"/>
  <c r="F997" i="2"/>
  <c r="F996" i="2" s="1"/>
  <c r="F993" i="2"/>
  <c r="F992" i="2" s="1"/>
  <c r="F991" i="2" s="1"/>
  <c r="F989" i="2"/>
  <c r="F988" i="2" s="1"/>
  <c r="F987" i="2" s="1"/>
  <c r="F985" i="2"/>
  <c r="F984" i="2" s="1"/>
  <c r="F982" i="2"/>
  <c r="F981" i="2" s="1"/>
  <c r="F975" i="2"/>
  <c r="F973" i="2"/>
  <c r="F970" i="2"/>
  <c r="F968" i="2"/>
  <c r="F966" i="2"/>
  <c r="F958" i="2"/>
  <c r="F956" i="2"/>
  <c r="F954" i="2"/>
  <c r="F946" i="2"/>
  <c r="F945" i="2" s="1"/>
  <c r="F944" i="2" s="1"/>
  <c r="F942" i="2"/>
  <c r="F941" i="2" s="1"/>
  <c r="F939" i="2"/>
  <c r="F938" i="2" s="1"/>
  <c r="F936" i="2"/>
  <c r="F935" i="2" s="1"/>
  <c r="F931" i="2"/>
  <c r="F930" i="2" s="1"/>
  <c r="F928" i="2"/>
  <c r="F926" i="2"/>
  <c r="F923" i="2"/>
  <c r="F921" i="2"/>
  <c r="F919" i="2"/>
  <c r="F911" i="2"/>
  <c r="F910" i="2" s="1"/>
  <c r="F909" i="2" s="1"/>
  <c r="F908" i="2" s="1"/>
  <c r="F907" i="2" s="1"/>
  <c r="F906" i="2" s="1"/>
  <c r="F905" i="2" s="1"/>
  <c r="F902" i="2"/>
  <c r="F901" i="2" s="1"/>
  <c r="F899" i="2"/>
  <c r="F898" i="2" s="1"/>
  <c r="F897" i="2" s="1"/>
  <c r="F896" i="2" s="1"/>
  <c r="F894" i="2"/>
  <c r="F893" i="2" s="1"/>
  <c r="F892" i="2" s="1"/>
  <c r="F890" i="2"/>
  <c r="F889" i="2" s="1"/>
  <c r="F888" i="2" s="1"/>
  <c r="F885" i="2"/>
  <c r="F884" i="2" s="1"/>
  <c r="F883" i="2" s="1"/>
  <c r="F882" i="2" s="1"/>
  <c r="F879" i="2"/>
  <c r="F878" i="2" s="1"/>
  <c r="F877" i="2" s="1"/>
  <c r="F876" i="2" s="1"/>
  <c r="F875" i="2" s="1"/>
  <c r="F872" i="2"/>
  <c r="F871" i="2" s="1"/>
  <c r="F870" i="2" s="1"/>
  <c r="F869" i="2" s="1"/>
  <c r="F868" i="2" s="1"/>
  <c r="F867" i="2" s="1"/>
  <c r="F866" i="2" s="1"/>
  <c r="F861" i="2"/>
  <c r="F860" i="2" s="1"/>
  <c r="F858" i="2"/>
  <c r="F853" i="2"/>
  <c r="F852" i="2" s="1"/>
  <c r="F851" i="2" s="1"/>
  <c r="F850" i="2" s="1"/>
  <c r="F849" i="2" s="1"/>
  <c r="F845" i="2"/>
  <c r="F844" i="2" s="1"/>
  <c r="F843" i="2" s="1"/>
  <c r="F842" i="2" s="1"/>
  <c r="F841" i="2" s="1"/>
  <c r="F839" i="2"/>
  <c r="F838" i="2" s="1"/>
  <c r="F837" i="2" s="1"/>
  <c r="F836" i="2" s="1"/>
  <c r="F835" i="2" s="1"/>
  <c r="F832" i="2"/>
  <c r="F831" i="2" s="1"/>
  <c r="F830" i="2" s="1"/>
  <c r="F828" i="2"/>
  <c r="F827" i="2" s="1"/>
  <c r="F826" i="2" s="1"/>
  <c r="F820" i="2"/>
  <c r="F819" i="2" s="1"/>
  <c r="F818" i="2" s="1"/>
  <c r="F816" i="2"/>
  <c r="F815" i="2" s="1"/>
  <c r="F814" i="2" s="1"/>
  <c r="F812" i="2"/>
  <c r="F811" i="2" s="1"/>
  <c r="F810" i="2" s="1"/>
  <c r="F807" i="2"/>
  <c r="F806" i="2" s="1"/>
  <c r="F805" i="2" s="1"/>
  <c r="F804" i="2" s="1"/>
  <c r="F801" i="2"/>
  <c r="F799" i="2"/>
  <c r="F791" i="2"/>
  <c r="F790" i="2" s="1"/>
  <c r="F789" i="2" s="1"/>
  <c r="F787" i="2"/>
  <c r="F786" i="2" s="1"/>
  <c r="F785" i="2" s="1"/>
  <c r="F783" i="2"/>
  <c r="F782" i="2" s="1"/>
  <c r="F781" i="2" s="1"/>
  <c r="F779" i="2"/>
  <c r="F778" i="2" s="1"/>
  <c r="F777" i="2" s="1"/>
  <c r="F772" i="2"/>
  <c r="F771" i="2" s="1"/>
  <c r="F770" i="2" s="1"/>
  <c r="F768" i="2"/>
  <c r="F767" i="2" s="1"/>
  <c r="F766" i="2" s="1"/>
  <c r="F763" i="2"/>
  <c r="F762" i="2" s="1"/>
  <c r="F761" i="2" s="1"/>
  <c r="F759" i="2"/>
  <c r="F757" i="2"/>
  <c r="F752" i="2"/>
  <c r="F751" i="2" s="1"/>
  <c r="F750" i="2" s="1"/>
  <c r="F749" i="2" s="1"/>
  <c r="F747" i="2"/>
  <c r="F745" i="2"/>
  <c r="F742" i="2"/>
  <c r="F740" i="2"/>
  <c r="F739" i="2" s="1"/>
  <c r="F738" i="2" s="1"/>
  <c r="F732" i="2"/>
  <c r="F731" i="2" s="1"/>
  <c r="F730" i="2" s="1"/>
  <c r="F729" i="2" s="1"/>
  <c r="F728" i="2" s="1"/>
  <c r="F726" i="2"/>
  <c r="F724" i="2"/>
  <c r="F720" i="2"/>
  <c r="F719" i="2" s="1"/>
  <c r="F717" i="2"/>
  <c r="F716" i="2" s="1"/>
  <c r="F714" i="2"/>
  <c r="F713" i="2" s="1"/>
  <c r="F711" i="2"/>
  <c r="F710" i="2" s="1"/>
  <c r="F708" i="2"/>
  <c r="F707" i="2" s="1"/>
  <c r="F705" i="2"/>
  <c r="F704" i="2" s="1"/>
  <c r="F702" i="2"/>
  <c r="F701" i="2" s="1"/>
  <c r="F698" i="2"/>
  <c r="F697" i="2" s="1"/>
  <c r="F696" i="2" s="1"/>
  <c r="F692" i="2"/>
  <c r="F691" i="2" s="1"/>
  <c r="F689" i="2"/>
  <c r="F688" i="2" s="1"/>
  <c r="F686" i="2"/>
  <c r="F684" i="2"/>
  <c r="F680" i="2"/>
  <c r="F678" i="2"/>
  <c r="F674" i="2"/>
  <c r="F672" i="2"/>
  <c r="F668" i="2"/>
  <c r="F667" i="2" s="1"/>
  <c r="F665" i="2"/>
  <c r="F663" i="2"/>
  <c r="F658" i="2"/>
  <c r="F657" i="2" s="1"/>
  <c r="F655" i="2"/>
  <c r="F654" i="2" s="1"/>
  <c r="F649" i="2"/>
  <c r="F648" i="2" s="1"/>
  <c r="F647" i="2" s="1"/>
  <c r="F646" i="2" s="1"/>
  <c r="F644" i="2"/>
  <c r="F643" i="2" s="1"/>
  <c r="F642" i="2" s="1"/>
  <c r="F641" i="2" s="1"/>
  <c r="F639" i="2"/>
  <c r="F638" i="2" s="1"/>
  <c r="F631" i="2"/>
  <c r="F629" i="2"/>
  <c r="F626" i="2"/>
  <c r="F624" i="2"/>
  <c r="F621" i="2"/>
  <c r="F620" i="2" s="1"/>
  <c r="F618" i="2"/>
  <c r="F616" i="2"/>
  <c r="F613" i="2"/>
  <c r="F611" i="2"/>
  <c r="F608" i="2"/>
  <c r="F607" i="2" s="1"/>
  <c r="F605" i="2"/>
  <c r="F603" i="2"/>
  <c r="F600" i="2"/>
  <c r="F598" i="2"/>
  <c r="F595" i="2"/>
  <c r="F593" i="2"/>
  <c r="F590" i="2"/>
  <c r="F588" i="2"/>
  <c r="F585" i="2"/>
  <c r="F583" i="2"/>
  <c r="F579" i="2"/>
  <c r="F578" i="2" s="1"/>
  <c r="F574" i="2"/>
  <c r="F572" i="2"/>
  <c r="F568" i="2"/>
  <c r="F566" i="2"/>
  <c r="F560" i="2"/>
  <c r="F559" i="2" s="1"/>
  <c r="F558" i="2" s="1"/>
  <c r="F557" i="2" s="1"/>
  <c r="F556" i="2" s="1"/>
  <c r="F555" i="2" s="1"/>
  <c r="F552" i="2"/>
  <c r="F551" i="2" s="1"/>
  <c r="F550" i="2" s="1"/>
  <c r="F548" i="2"/>
  <c r="F547" i="2" s="1"/>
  <c r="F546" i="2" s="1"/>
  <c r="F544" i="2"/>
  <c r="F542" i="2"/>
  <c r="F538" i="2"/>
  <c r="F536" i="2"/>
  <c r="F531" i="2"/>
  <c r="F528" i="2" s="1"/>
  <c r="F527" i="2" s="1"/>
  <c r="F526" i="2" s="1"/>
  <c r="F523" i="2"/>
  <c r="F522" i="2" s="1"/>
  <c r="F521" i="2" s="1"/>
  <c r="F519" i="2"/>
  <c r="F518" i="2" s="1"/>
  <c r="F517" i="2" s="1"/>
  <c r="F515" i="2"/>
  <c r="F514" i="2" s="1"/>
  <c r="F513" i="2" s="1"/>
  <c r="F508" i="2"/>
  <c r="F507" i="2" s="1"/>
  <c r="F506" i="2" s="1"/>
  <c r="F504" i="2"/>
  <c r="F503" i="2" s="1"/>
  <c r="F502" i="2" s="1"/>
  <c r="F500" i="2"/>
  <c r="F499" i="2" s="1"/>
  <c r="F498" i="2" s="1"/>
  <c r="F496" i="2"/>
  <c r="F495" i="2" s="1"/>
  <c r="F493" i="2"/>
  <c r="F492" i="2" s="1"/>
  <c r="F487" i="2"/>
  <c r="F486" i="2" s="1"/>
  <c r="F485" i="2" s="1"/>
  <c r="F483" i="2"/>
  <c r="F482" i="2" s="1"/>
  <c r="F481" i="2" s="1"/>
  <c r="F479" i="2"/>
  <c r="F478" i="2" s="1"/>
  <c r="F477" i="2" s="1"/>
  <c r="F475" i="2"/>
  <c r="F474" i="2" s="1"/>
  <c r="F473" i="2" s="1"/>
  <c r="F468" i="2"/>
  <c r="F467" i="2" s="1"/>
  <c r="F465" i="2"/>
  <c r="F464" i="2" s="1"/>
  <c r="F459" i="2"/>
  <c r="F458" i="2" s="1"/>
  <c r="F456" i="2"/>
  <c r="F455" i="2" s="1"/>
  <c r="F451" i="2"/>
  <c r="F450" i="2" s="1"/>
  <c r="F449" i="2" s="1"/>
  <c r="F447" i="2"/>
  <c r="F445" i="2"/>
  <c r="F441" i="2"/>
  <c r="F439" i="2"/>
  <c r="F435" i="2"/>
  <c r="F434" i="2" s="1"/>
  <c r="F433" i="2" s="1"/>
  <c r="F430" i="2"/>
  <c r="F429" i="2" s="1"/>
  <c r="F428" i="2" s="1"/>
  <c r="F426" i="2"/>
  <c r="F425" i="2" s="1"/>
  <c r="F423" i="2"/>
  <c r="F422" i="2" s="1"/>
  <c r="F418" i="2"/>
  <c r="F417" i="2" s="1"/>
  <c r="F415" i="2"/>
  <c r="F414" i="2" s="1"/>
  <c r="F408" i="2"/>
  <c r="F406" i="2"/>
  <c r="F398" i="2"/>
  <c r="F397" i="2" s="1"/>
  <c r="F396" i="2" s="1"/>
  <c r="F394" i="2"/>
  <c r="F393" i="2" s="1"/>
  <c r="F392" i="2" s="1"/>
  <c r="F391" i="2" s="1"/>
  <c r="F390" i="2" s="1"/>
  <c r="F388" i="2"/>
  <c r="F387" i="2" s="1"/>
  <c r="F386" i="2" s="1"/>
  <c r="F384" i="2"/>
  <c r="F383" i="2" s="1"/>
  <c r="F382" i="2" s="1"/>
  <c r="F379" i="2"/>
  <c r="F378" i="2" s="1"/>
  <c r="F377" i="2" s="1"/>
  <c r="F375" i="2"/>
  <c r="F374" i="2" s="1"/>
  <c r="F373" i="2" s="1"/>
  <c r="F371" i="2"/>
  <c r="F370" i="2" s="1"/>
  <c r="F369" i="2" s="1"/>
  <c r="F367" i="2"/>
  <c r="F366" i="2" s="1"/>
  <c r="F365" i="2" s="1"/>
  <c r="F363" i="2"/>
  <c r="F362" i="2" s="1"/>
  <c r="F361" i="2" s="1"/>
  <c r="F359" i="2"/>
  <c r="F358" i="2" s="1"/>
  <c r="F357" i="2" s="1"/>
  <c r="F355" i="2"/>
  <c r="F354" i="2" s="1"/>
  <c r="F353" i="2" s="1"/>
  <c r="F350" i="2"/>
  <c r="F349" i="2" s="1"/>
  <c r="F348" i="2" s="1"/>
  <c r="F346" i="2"/>
  <c r="F344" i="2"/>
  <c r="F340" i="2"/>
  <c r="F339" i="2" s="1"/>
  <c r="F338" i="2" s="1"/>
  <c r="F336" i="2"/>
  <c r="F334" i="2"/>
  <c r="F330" i="2"/>
  <c r="F329" i="2" s="1"/>
  <c r="F328" i="2" s="1"/>
  <c r="F326" i="2"/>
  <c r="F325" i="2" s="1"/>
  <c r="F320" i="2"/>
  <c r="F319" i="2" s="1"/>
  <c r="F318" i="2" s="1"/>
  <c r="F317" i="2" s="1"/>
  <c r="F315" i="2"/>
  <c r="F313" i="2"/>
  <c r="F306" i="2"/>
  <c r="F305" i="2" s="1"/>
  <c r="F304" i="2" s="1"/>
  <c r="F302" i="2"/>
  <c r="F301" i="2" s="1"/>
  <c r="F300" i="2" s="1"/>
  <c r="F295" i="2"/>
  <c r="F294" i="2" s="1"/>
  <c r="F292" i="2"/>
  <c r="F291" i="2" s="1"/>
  <c r="F285" i="2"/>
  <c r="F284" i="2" s="1"/>
  <c r="F283" i="2" s="1"/>
  <c r="F281" i="2"/>
  <c r="F280" i="2" s="1"/>
  <c r="F279" i="2" s="1"/>
  <c r="F277" i="2"/>
  <c r="F276" i="2" s="1"/>
  <c r="F275" i="2" s="1"/>
  <c r="F269" i="2"/>
  <c r="F268" i="2" s="1"/>
  <c r="F266" i="2"/>
  <c r="F265" i="2" s="1"/>
  <c r="F262" i="2"/>
  <c r="F261" i="2" s="1"/>
  <c r="F260" i="2" s="1"/>
  <c r="F258" i="2"/>
  <c r="F257" i="2" s="1"/>
  <c r="F255" i="2"/>
  <c r="F254" i="2" s="1"/>
  <c r="F249" i="2"/>
  <c r="F247" i="2"/>
  <c r="F238" i="2"/>
  <c r="F237" i="2" s="1"/>
  <c r="F236" i="2" s="1"/>
  <c r="F234" i="2"/>
  <c r="F233" i="2" s="1"/>
  <c r="F231" i="2"/>
  <c r="F230" i="2" s="1"/>
  <c r="F227" i="2"/>
  <c r="F226" i="2" s="1"/>
  <c r="F225" i="2" s="1"/>
  <c r="F223" i="2"/>
  <c r="F222" i="2" s="1"/>
  <c r="F221" i="2" s="1"/>
  <c r="F219" i="2"/>
  <c r="F218" i="2" s="1"/>
  <c r="F216" i="2"/>
  <c r="F215" i="2" s="1"/>
  <c r="F213" i="2"/>
  <c r="F212" i="2" s="1"/>
  <c r="F209" i="2"/>
  <c r="F208" i="2" s="1"/>
  <c r="F206" i="2"/>
  <c r="F205" i="2" s="1"/>
  <c r="F203" i="2"/>
  <c r="F202" i="2" s="1"/>
  <c r="F199" i="2"/>
  <c r="F198" i="2" s="1"/>
  <c r="F196" i="2"/>
  <c r="F195" i="2" s="1"/>
  <c r="F192" i="2"/>
  <c r="F191" i="2" s="1"/>
  <c r="F190" i="2" s="1"/>
  <c r="F189" i="2" s="1"/>
  <c r="F188" i="2" s="1"/>
  <c r="F186" i="2"/>
  <c r="F185" i="2" s="1"/>
  <c r="F183" i="2"/>
  <c r="F182" i="2" s="1"/>
  <c r="F179" i="2"/>
  <c r="F178" i="2" s="1"/>
  <c r="F177" i="2" s="1"/>
  <c r="F176" i="2" s="1"/>
  <c r="F174" i="2"/>
  <c r="F173" i="2" s="1"/>
  <c r="F172" i="2" s="1"/>
  <c r="F170" i="2"/>
  <c r="F169" i="2" s="1"/>
  <c r="F163" i="2"/>
  <c r="F162" i="2" s="1"/>
  <c r="F161" i="2" s="1"/>
  <c r="F159" i="2"/>
  <c r="F157" i="2"/>
  <c r="F150" i="2"/>
  <c r="F149" i="2" s="1"/>
  <c r="F148" i="2" s="1"/>
  <c r="F146" i="2"/>
  <c r="F145" i="2" s="1"/>
  <c r="F144" i="2" s="1"/>
  <c r="F141" i="2"/>
  <c r="F140" i="2" s="1"/>
  <c r="F138" i="2"/>
  <c r="F137" i="2" s="1"/>
  <c r="F136" i="2" s="1"/>
  <c r="F134" i="2"/>
  <c r="F133" i="2" s="1"/>
  <c r="F132" i="2" s="1"/>
  <c r="F130" i="2"/>
  <c r="F129" i="2" s="1"/>
  <c r="F128" i="2" s="1"/>
  <c r="F126" i="2"/>
  <c r="F124" i="2"/>
  <c r="F119" i="2"/>
  <c r="F118" i="2" s="1"/>
  <c r="F117" i="2" s="1"/>
  <c r="F113" i="2"/>
  <c r="F112" i="2" s="1"/>
  <c r="F111" i="2" s="1"/>
  <c r="F109" i="2"/>
  <c r="F108" i="2" s="1"/>
  <c r="F107" i="2" s="1"/>
  <c r="F105" i="2"/>
  <c r="F104" i="2" s="1"/>
  <c r="F103" i="2" s="1"/>
  <c r="F101" i="2"/>
  <c r="F100" i="2" s="1"/>
  <c r="F99" i="2" s="1"/>
  <c r="F97" i="2"/>
  <c r="F96" i="2" s="1"/>
  <c r="F95" i="2" s="1"/>
  <c r="F92" i="2"/>
  <c r="F91" i="2" s="1"/>
  <c r="F90" i="2" s="1"/>
  <c r="F89" i="2" s="1"/>
  <c r="F87" i="2"/>
  <c r="F85" i="2"/>
  <c r="F80" i="2"/>
  <c r="F79" i="2" s="1"/>
  <c r="F78" i="2" s="1"/>
  <c r="F77" i="2" s="1"/>
  <c r="F75" i="2"/>
  <c r="F74" i="2" s="1"/>
  <c r="F73" i="2" s="1"/>
  <c r="F72" i="2" s="1"/>
  <c r="F68" i="2"/>
  <c r="F67" i="2" s="1"/>
  <c r="F66" i="2" s="1"/>
  <c r="F65" i="2" s="1"/>
  <c r="F64" i="2" s="1"/>
  <c r="F62" i="2"/>
  <c r="F61" i="2" s="1"/>
  <c r="F60" i="2" s="1"/>
  <c r="F58" i="2"/>
  <c r="F57" i="2" s="1"/>
  <c r="F56" i="2" s="1"/>
  <c r="F54" i="2"/>
  <c r="F52" i="2"/>
  <c r="F51" i="2" s="1"/>
  <c r="F50" i="2" s="1"/>
  <c r="F48" i="2"/>
  <c r="F47" i="2" s="1"/>
  <c r="F46" i="2" s="1"/>
  <c r="F42" i="2"/>
  <c r="F41" i="2" s="1"/>
  <c r="F40" i="2" s="1"/>
  <c r="F39" i="2" s="1"/>
  <c r="F38" i="2" s="1"/>
  <c r="F36" i="2"/>
  <c r="F35" i="2" s="1"/>
  <c r="F33" i="2"/>
  <c r="F32" i="2" s="1"/>
  <c r="F29" i="2"/>
  <c r="F28" i="2" s="1"/>
  <c r="F26" i="2"/>
  <c r="F25" i="2" s="1"/>
  <c r="F23" i="2"/>
  <c r="F21" i="2"/>
  <c r="F15" i="2"/>
  <c r="F14" i="2" s="1"/>
  <c r="F13" i="2" s="1"/>
  <c r="F12" i="2" s="1"/>
  <c r="F535" i="2" l="1"/>
  <c r="F534" i="2" s="1"/>
  <c r="F1050" i="2"/>
  <c r="F1060" i="2"/>
  <c r="F84" i="2"/>
  <c r="F83" i="2" s="1"/>
  <c r="F82" i="2" s="1"/>
  <c r="F623" i="2"/>
  <c r="F1037" i="2"/>
  <c r="F1245" i="2"/>
  <c r="F1244" i="2" s="1"/>
  <c r="F405" i="2"/>
  <c r="F404" i="2" s="1"/>
  <c r="F403" i="2" s="1"/>
  <c r="F402" i="2" s="1"/>
  <c r="F401" i="2" s="1"/>
  <c r="H960" i="2"/>
  <c r="H1223" i="2"/>
  <c r="H1222" i="2" s="1"/>
  <c r="H9" i="2"/>
  <c r="F756" i="2"/>
  <c r="F755" i="2" s="1"/>
  <c r="F754" i="2" s="1"/>
  <c r="F918" i="2"/>
  <c r="F343" i="2"/>
  <c r="F342" i="2" s="1"/>
  <c r="F953" i="2"/>
  <c r="F952" i="2" s="1"/>
  <c r="F951" i="2" s="1"/>
  <c r="F950" i="2" s="1"/>
  <c r="F949" i="2" s="1"/>
  <c r="F948" i="2" s="1"/>
  <c r="F1075" i="2"/>
  <c r="F1401" i="2"/>
  <c r="F1400" i="2" s="1"/>
  <c r="F1399" i="2" s="1"/>
  <c r="F1398" i="2" s="1"/>
  <c r="F1016" i="2"/>
  <c r="F1393" i="2"/>
  <c r="F1482" i="2"/>
  <c r="F1481" i="2" s="1"/>
  <c r="F1472" i="2" s="1"/>
  <c r="F1089" i="2"/>
  <c r="F156" i="2"/>
  <c r="F155" i="2" s="1"/>
  <c r="F154" i="2" s="1"/>
  <c r="F1491" i="2"/>
  <c r="F1490" i="2" s="1"/>
  <c r="F1489" i="2" s="1"/>
  <c r="F1488" i="2" s="1"/>
  <c r="F1487" i="2" s="1"/>
  <c r="F972" i="2"/>
  <c r="F965" i="2"/>
  <c r="F541" i="2"/>
  <c r="F540" i="2" s="1"/>
  <c r="F587" i="2"/>
  <c r="F1264" i="2"/>
  <c r="F1292" i="2"/>
  <c r="F1433" i="2"/>
  <c r="F597" i="2"/>
  <c r="F662" i="2"/>
  <c r="F661" i="2" s="1"/>
  <c r="F1305" i="2"/>
  <c r="F1304" i="2" s="1"/>
  <c r="F1428" i="2"/>
  <c r="F1119" i="2"/>
  <c r="F1237" i="2"/>
  <c r="F1315" i="2"/>
  <c r="F1386" i="2"/>
  <c r="F592" i="2"/>
  <c r="F1153" i="2"/>
  <c r="F246" i="2"/>
  <c r="F245" i="2" s="1"/>
  <c r="F244" i="2" s="1"/>
  <c r="F243" i="2" s="1"/>
  <c r="F242" i="2" s="1"/>
  <c r="F1126" i="2"/>
  <c r="F1187" i="2"/>
  <c r="F1186" i="2" s="1"/>
  <c r="F1209" i="2"/>
  <c r="F1421" i="2"/>
  <c r="F1420" i="2" s="1"/>
  <c r="F491" i="2"/>
  <c r="F472" i="2" s="1"/>
  <c r="F471" i="2" s="1"/>
  <c r="F470" i="2" s="1"/>
  <c r="F615" i="2"/>
  <c r="F444" i="2"/>
  <c r="F443" i="2" s="1"/>
  <c r="F565" i="2"/>
  <c r="F564" i="2" s="1"/>
  <c r="F582" i="2"/>
  <c r="F677" i="2"/>
  <c r="F676" i="2" s="1"/>
  <c r="F1135" i="2"/>
  <c r="F1134" i="2" s="1"/>
  <c r="F1251" i="2"/>
  <c r="F1250" i="2" s="1"/>
  <c r="F1343" i="2"/>
  <c r="F602" i="2"/>
  <c r="F671" i="2"/>
  <c r="F670" i="2" s="1"/>
  <c r="F798" i="2"/>
  <c r="F797" i="2" s="1"/>
  <c r="F796" i="2" s="1"/>
  <c r="F795" i="2" s="1"/>
  <c r="F20" i="2"/>
  <c r="F333" i="2"/>
  <c r="F332" i="2" s="1"/>
  <c r="F438" i="2"/>
  <c r="F437" i="2" s="1"/>
  <c r="F312" i="2"/>
  <c r="F311" i="2" s="1"/>
  <c r="F310" i="2" s="1"/>
  <c r="F309" i="2" s="1"/>
  <c r="F1055" i="2"/>
  <c r="F123" i="2"/>
  <c r="F122" i="2" s="1"/>
  <c r="F121" i="2" s="1"/>
  <c r="F201" i="2"/>
  <c r="F413" i="2"/>
  <c r="F412" i="2" s="1"/>
  <c r="F571" i="2"/>
  <c r="F570" i="2" s="1"/>
  <c r="F610" i="2"/>
  <c r="F683" i="2"/>
  <c r="F682" i="2" s="1"/>
  <c r="F723" i="2"/>
  <c r="F722" i="2" s="1"/>
  <c r="F744" i="2"/>
  <c r="F737" i="2" s="1"/>
  <c r="F736" i="2" s="1"/>
  <c r="F925" i="2"/>
  <c r="F917" i="2" s="1"/>
  <c r="F916" i="2" s="1"/>
  <c r="F1030" i="2"/>
  <c r="F1068" i="2"/>
  <c r="F1082" i="2"/>
  <c r="F1096" i="2"/>
  <c r="F1228" i="2"/>
  <c r="F1299" i="2"/>
  <c r="F1291" i="2" s="1"/>
  <c r="F1374" i="2"/>
  <c r="F1373" i="2" s="1"/>
  <c r="F1414" i="2"/>
  <c r="F1413" i="2" s="1"/>
  <c r="F1412" i="2" s="1"/>
  <c r="F463" i="2"/>
  <c r="F462" i="2" s="1"/>
  <c r="F461" i="2" s="1"/>
  <c r="F628" i="2"/>
  <c r="F290" i="2"/>
  <c r="F289" i="2" s="1"/>
  <c r="F288" i="2" s="1"/>
  <c r="F287" i="2" s="1"/>
  <c r="F229" i="2"/>
  <c r="F809" i="2"/>
  <c r="F803" i="2" s="1"/>
  <c r="F794" i="2" s="1"/>
  <c r="F934" i="2"/>
  <c r="F933" i="2" s="1"/>
  <c r="F995" i="2"/>
  <c r="F834" i="2"/>
  <c r="F11" i="2"/>
  <c r="F181" i="2"/>
  <c r="F887" i="2"/>
  <c r="F881" i="2" s="1"/>
  <c r="F874" i="2" s="1"/>
  <c r="F980" i="2"/>
  <c r="F153" i="2"/>
  <c r="F211" i="2"/>
  <c r="F274" i="2"/>
  <c r="F273" i="2" s="1"/>
  <c r="F272" i="2" s="1"/>
  <c r="F299" i="2"/>
  <c r="F298" i="2" s="1"/>
  <c r="F297" i="2" s="1"/>
  <c r="F381" i="2"/>
  <c r="F653" i="2"/>
  <c r="F652" i="2" s="1"/>
  <c r="F825" i="2"/>
  <c r="F824" i="2" s="1"/>
  <c r="F823" i="2" s="1"/>
  <c r="F857" i="2"/>
  <c r="F856" i="2" s="1"/>
  <c r="F855" i="2" s="1"/>
  <c r="F848" i="2" s="1"/>
  <c r="F847" i="2" s="1"/>
  <c r="F1280" i="2"/>
  <c r="F1279" i="2" s="1"/>
  <c r="F31" i="2"/>
  <c r="F194" i="2"/>
  <c r="F352" i="2"/>
  <c r="F765" i="2"/>
  <c r="F1314" i="2"/>
  <c r="F1330" i="2"/>
  <c r="F71" i="2"/>
  <c r="F94" i="2"/>
  <c r="F264" i="2"/>
  <c r="F421" i="2"/>
  <c r="F420" i="2" s="1"/>
  <c r="F512" i="2"/>
  <c r="F700" i="2"/>
  <c r="F1175" i="2"/>
  <c r="F45" i="2"/>
  <c r="F44" i="2" s="1"/>
  <c r="F143" i="2"/>
  <c r="F168" i="2"/>
  <c r="F454" i="2"/>
  <c r="F453" i="2" s="1"/>
  <c r="F533" i="2"/>
  <c r="F525" i="2" s="1"/>
  <c r="F1363" i="2"/>
  <c r="F1362" i="2" s="1"/>
  <c r="F323" i="2"/>
  <c r="F324" i="2"/>
  <c r="F776" i="2"/>
  <c r="F775" i="2" s="1"/>
  <c r="F774" i="2" s="1"/>
  <c r="F253" i="2"/>
  <c r="G862" i="2"/>
  <c r="I861" i="2"/>
  <c r="I860" i="2" s="1"/>
  <c r="G860" i="2" s="1"/>
  <c r="F1170" i="2" l="1"/>
  <c r="F1385" i="2"/>
  <c r="F1384" i="2" s="1"/>
  <c r="F1372" i="2" s="1"/>
  <c r="F1361" i="2" s="1"/>
  <c r="H1502" i="2"/>
  <c r="F322" i="2"/>
  <c r="F308" i="2" s="1"/>
  <c r="F271" i="2" s="1"/>
  <c r="F1227" i="2"/>
  <c r="F1226" i="2" s="1"/>
  <c r="F1225" i="2" s="1"/>
  <c r="F1224" i="2" s="1"/>
  <c r="F1015" i="2"/>
  <c r="F1010" i="2" s="1"/>
  <c r="F1009" i="2" s="1"/>
  <c r="F19" i="2"/>
  <c r="F18" i="2" s="1"/>
  <c r="F17" i="2" s="1"/>
  <c r="F432" i="2"/>
  <c r="F1118" i="2"/>
  <c r="F1419" i="2"/>
  <c r="F1411" i="2" s="1"/>
  <c r="F1169" i="2"/>
  <c r="F964" i="2"/>
  <c r="F963" i="2" s="1"/>
  <c r="F962" i="2" s="1"/>
  <c r="F961" i="2" s="1"/>
  <c r="F735" i="2"/>
  <c r="F734" i="2" s="1"/>
  <c r="F915" i="2"/>
  <c r="F914" i="2" s="1"/>
  <c r="F913" i="2" s="1"/>
  <c r="F904" i="2" s="1"/>
  <c r="F411" i="2"/>
  <c r="F581" i="2"/>
  <c r="F563" i="2" s="1"/>
  <c r="F562" i="2" s="1"/>
  <c r="F822" i="2"/>
  <c r="F793" i="2" s="1"/>
  <c r="F167" i="2"/>
  <c r="F166" i="2" s="1"/>
  <c r="F165" i="2" s="1"/>
  <c r="F695" i="2"/>
  <c r="F694" i="2" s="1"/>
  <c r="F660" i="2"/>
  <c r="F651" i="2" s="1"/>
  <c r="F70" i="2"/>
  <c r="F1290" i="2"/>
  <c r="F1289" i="2" s="1"/>
  <c r="F1273" i="2" s="1"/>
  <c r="F252" i="2"/>
  <c r="F251" i="2" s="1"/>
  <c r="F511" i="2"/>
  <c r="F510" i="2" s="1"/>
  <c r="G861" i="2"/>
  <c r="G1441" i="2"/>
  <c r="I1440" i="2"/>
  <c r="G1440" i="2" s="1"/>
  <c r="G1383" i="2"/>
  <c r="I1382" i="2"/>
  <c r="G1382" i="2" s="1"/>
  <c r="I1366" i="2"/>
  <c r="G1366" i="2" s="1"/>
  <c r="G1367" i="2"/>
  <c r="G1356" i="2"/>
  <c r="I1355" i="2"/>
  <c r="G1355" i="2" s="1"/>
  <c r="G1322" i="2"/>
  <c r="I1321" i="2"/>
  <c r="I1320" i="2" s="1"/>
  <c r="G1320" i="2" s="1"/>
  <c r="G1278" i="2"/>
  <c r="I1277" i="2"/>
  <c r="G1277" i="2" s="1"/>
  <c r="G1272" i="2"/>
  <c r="I1271" i="2"/>
  <c r="G1271" i="2" s="1"/>
  <c r="G1243" i="2"/>
  <c r="I1242" i="2"/>
  <c r="G1242" i="2" s="1"/>
  <c r="G1162" i="2"/>
  <c r="I1161" i="2"/>
  <c r="G1161" i="2" s="1"/>
  <c r="G1059" i="2"/>
  <c r="I1058" i="2"/>
  <c r="G1058" i="2" s="1"/>
  <c r="I1028" i="2"/>
  <c r="G1028" i="2" s="1"/>
  <c r="G1029" i="2"/>
  <c r="G1007" i="2"/>
  <c r="I1006" i="2"/>
  <c r="G1006" i="2" s="1"/>
  <c r="G937" i="2"/>
  <c r="I936" i="2"/>
  <c r="G936" i="2" s="1"/>
  <c r="G442" i="2"/>
  <c r="I441" i="2"/>
  <c r="G441" i="2" s="1"/>
  <c r="I238" i="2"/>
  <c r="I237" i="2" s="1"/>
  <c r="I234" i="2"/>
  <c r="G234" i="2" s="1"/>
  <c r="I141" i="2"/>
  <c r="I140" i="2" s="1"/>
  <c r="G140" i="2" s="1"/>
  <c r="I54" i="2"/>
  <c r="G54" i="2" s="1"/>
  <c r="I1500" i="2"/>
  <c r="I1499" i="2" s="1"/>
  <c r="I1494" i="2"/>
  <c r="I1492" i="2"/>
  <c r="G1492" i="2" s="1"/>
  <c r="I1485" i="2"/>
  <c r="I1483" i="2"/>
  <c r="I1479" i="2"/>
  <c r="I1478" i="2" s="1"/>
  <c r="I1475" i="2"/>
  <c r="I1474" i="2" s="1"/>
  <c r="I1473" i="2" s="1"/>
  <c r="I1470" i="2"/>
  <c r="I1469" i="2" s="1"/>
  <c r="I1466" i="2"/>
  <c r="I1465" i="2" s="1"/>
  <c r="I1461" i="2"/>
  <c r="I1460" i="2" s="1"/>
  <c r="I1456" i="2"/>
  <c r="I1455" i="2" s="1"/>
  <c r="I1452" i="2"/>
  <c r="I1451" i="2" s="1"/>
  <c r="I1448" i="2"/>
  <c r="I1447" i="2" s="1"/>
  <c r="I1444" i="2"/>
  <c r="I1443" i="2" s="1"/>
  <c r="I1442" i="2" s="1"/>
  <c r="I1436" i="2"/>
  <c r="I1435" i="2" s="1"/>
  <c r="I1431" i="2"/>
  <c r="I1429" i="2"/>
  <c r="I1426" i="2"/>
  <c r="I1424" i="2"/>
  <c r="I1422" i="2"/>
  <c r="I1417" i="2"/>
  <c r="I1415" i="2"/>
  <c r="I1409" i="2"/>
  <c r="I1408" i="2" s="1"/>
  <c r="I1406" i="2"/>
  <c r="I1405" i="2" s="1"/>
  <c r="I1403" i="2"/>
  <c r="I1402" i="2" s="1"/>
  <c r="I1396" i="2"/>
  <c r="I1394" i="2"/>
  <c r="G1394" i="2" s="1"/>
  <c r="I1391" i="2"/>
  <c r="I1389" i="2"/>
  <c r="I1387" i="2"/>
  <c r="I1379" i="2"/>
  <c r="I1378" i="2" s="1"/>
  <c r="I1376" i="2"/>
  <c r="I1375" i="2" s="1"/>
  <c r="I1370" i="2"/>
  <c r="I1369" i="2" s="1"/>
  <c r="I1352" i="2"/>
  <c r="I1351" i="2" s="1"/>
  <c r="I1350" i="2" s="1"/>
  <c r="I1348" i="2"/>
  <c r="I1347" i="2" s="1"/>
  <c r="I1345" i="2"/>
  <c r="I1344" i="2" s="1"/>
  <c r="I1341" i="2"/>
  <c r="I1340" i="2" s="1"/>
  <c r="I1338" i="2"/>
  <c r="I1337" i="2" s="1"/>
  <c r="I1335" i="2"/>
  <c r="I1334" i="2" s="1"/>
  <c r="I1332" i="2"/>
  <c r="I1331" i="2" s="1"/>
  <c r="I1328" i="2"/>
  <c r="I1327" i="2" s="1"/>
  <c r="I1324" i="2"/>
  <c r="I1323" i="2" s="1"/>
  <c r="I1318" i="2"/>
  <c r="G1318" i="2" s="1"/>
  <c r="I1316" i="2"/>
  <c r="I1312" i="2"/>
  <c r="I1311" i="2" s="1"/>
  <c r="I1308" i="2"/>
  <c r="I1306" i="2"/>
  <c r="I1302" i="2"/>
  <c r="I1300" i="2"/>
  <c r="I1297" i="2"/>
  <c r="I1293" i="2"/>
  <c r="I1287" i="2"/>
  <c r="I1286" i="2" s="1"/>
  <c r="I1283" i="2"/>
  <c r="I1282" i="2" s="1"/>
  <c r="I1281" i="2" s="1"/>
  <c r="I1267" i="2"/>
  <c r="I1266" i="2" s="1"/>
  <c r="I1262" i="2"/>
  <c r="I1261" i="2" s="1"/>
  <c r="I1258" i="2"/>
  <c r="I1257" i="2" s="1"/>
  <c r="I1254" i="2"/>
  <c r="I1252" i="2"/>
  <c r="I1248" i="2"/>
  <c r="I1246" i="2"/>
  <c r="I1240" i="2"/>
  <c r="I1238" i="2"/>
  <c r="I1235" i="2"/>
  <c r="I1233" i="2"/>
  <c r="I1231" i="2"/>
  <c r="I1229" i="2"/>
  <c r="G1229" i="2" s="1"/>
  <c r="I1220" i="2"/>
  <c r="I1219" i="2" s="1"/>
  <c r="I1218" i="2" s="1"/>
  <c r="I1216" i="2"/>
  <c r="I1215" i="2" s="1"/>
  <c r="I1212" i="2"/>
  <c r="I1211" i="2" s="1"/>
  <c r="I1207" i="2"/>
  <c r="I1206" i="2" s="1"/>
  <c r="I1202" i="2"/>
  <c r="I1201" i="2" s="1"/>
  <c r="I1196" i="2"/>
  <c r="I1195" i="2" s="1"/>
  <c r="I1192" i="2"/>
  <c r="I1190" i="2"/>
  <c r="G1190" i="2" s="1"/>
  <c r="I1188" i="2"/>
  <c r="I1184" i="2"/>
  <c r="I1183" i="2" s="1"/>
  <c r="I1180" i="2"/>
  <c r="I1179" i="2" s="1"/>
  <c r="I1177" i="2"/>
  <c r="I1176" i="2" s="1"/>
  <c r="I1173" i="2"/>
  <c r="I1172" i="2" s="1"/>
  <c r="I1167" i="2"/>
  <c r="I1166" i="2" s="1"/>
  <c r="I1165" i="2" s="1"/>
  <c r="I1158" i="2"/>
  <c r="I1157" i="2" s="1"/>
  <c r="I1155" i="2"/>
  <c r="I1154" i="2" s="1"/>
  <c r="I1151" i="2"/>
  <c r="I1150" i="2" s="1"/>
  <c r="I1147" i="2"/>
  <c r="I1146" i="2" s="1"/>
  <c r="I1143" i="2"/>
  <c r="I1142" i="2" s="1"/>
  <c r="I1139" i="2"/>
  <c r="I1138" i="2" s="1"/>
  <c r="I1136" i="2"/>
  <c r="I1132" i="2"/>
  <c r="I1131" i="2" s="1"/>
  <c r="I1129" i="2"/>
  <c r="I1127" i="2"/>
  <c r="G1127" i="2" s="1"/>
  <c r="I1124" i="2"/>
  <c r="I1122" i="2"/>
  <c r="I1120" i="2"/>
  <c r="I1116" i="2"/>
  <c r="I1115" i="2" s="1"/>
  <c r="I1113" i="2"/>
  <c r="I1112" i="2" s="1"/>
  <c r="I1110" i="2"/>
  <c r="I1109" i="2" s="1"/>
  <c r="I1107" i="2"/>
  <c r="I1106" i="2" s="1"/>
  <c r="I1104" i="2"/>
  <c r="I1103" i="2" s="1"/>
  <c r="I1101" i="2"/>
  <c r="I1099" i="2"/>
  <c r="I1097" i="2"/>
  <c r="I1094" i="2"/>
  <c r="G1094" i="2" s="1"/>
  <c r="I1092" i="2"/>
  <c r="I1090" i="2"/>
  <c r="I1087" i="2"/>
  <c r="I1085" i="2"/>
  <c r="I1083" i="2"/>
  <c r="I1080" i="2"/>
  <c r="I1078" i="2"/>
  <c r="I1076" i="2"/>
  <c r="G1076" i="2" s="1"/>
  <c r="I1073" i="2"/>
  <c r="I1071" i="2"/>
  <c r="I1069" i="2"/>
  <c r="I1066" i="2"/>
  <c r="I1065" i="2" s="1"/>
  <c r="I1063" i="2"/>
  <c r="I1061" i="2"/>
  <c r="I1056" i="2"/>
  <c r="I1053" i="2"/>
  <c r="I1051" i="2"/>
  <c r="I1048" i="2"/>
  <c r="I1047" i="2" s="1"/>
  <c r="I1045" i="2"/>
  <c r="I1044" i="2" s="1"/>
  <c r="I1042" i="2"/>
  <c r="G1042" i="2" s="1"/>
  <c r="I1040" i="2"/>
  <c r="I1038" i="2"/>
  <c r="I1035" i="2"/>
  <c r="I1033" i="2"/>
  <c r="I1031" i="2"/>
  <c r="I1026" i="2"/>
  <c r="G1026" i="2" s="1"/>
  <c r="I1024" i="2"/>
  <c r="I1021" i="2"/>
  <c r="I1019" i="2"/>
  <c r="I1017" i="2"/>
  <c r="I1013" i="2"/>
  <c r="I1012" i="2" s="1"/>
  <c r="I1000" i="2"/>
  <c r="I999" i="2" s="1"/>
  <c r="I997" i="2"/>
  <c r="I996" i="2" s="1"/>
  <c r="I993" i="2"/>
  <c r="I992" i="2" s="1"/>
  <c r="I989" i="2"/>
  <c r="I988" i="2" s="1"/>
  <c r="I985" i="2"/>
  <c r="I984" i="2" s="1"/>
  <c r="I982" i="2"/>
  <c r="I981" i="2" s="1"/>
  <c r="I975" i="2"/>
  <c r="I973" i="2"/>
  <c r="I970" i="2"/>
  <c r="I968" i="2"/>
  <c r="I966" i="2"/>
  <c r="G966" i="2" s="1"/>
  <c r="I958" i="2"/>
  <c r="I956" i="2"/>
  <c r="I954" i="2"/>
  <c r="I946" i="2"/>
  <c r="I945" i="2" s="1"/>
  <c r="I942" i="2"/>
  <c r="I941" i="2" s="1"/>
  <c r="I939" i="2"/>
  <c r="I938" i="2" s="1"/>
  <c r="I931" i="2"/>
  <c r="I930" i="2" s="1"/>
  <c r="I928" i="2"/>
  <c r="G928" i="2" s="1"/>
  <c r="I926" i="2"/>
  <c r="I923" i="2"/>
  <c r="I921" i="2"/>
  <c r="I919" i="2"/>
  <c r="I911" i="2"/>
  <c r="I910" i="2" s="1"/>
  <c r="I902" i="2"/>
  <c r="I901" i="2" s="1"/>
  <c r="I899" i="2"/>
  <c r="I898" i="2" s="1"/>
  <c r="I894" i="2"/>
  <c r="I893" i="2" s="1"/>
  <c r="I892" i="2" s="1"/>
  <c r="I890" i="2"/>
  <c r="I889" i="2" s="1"/>
  <c r="I885" i="2"/>
  <c r="I884" i="2" s="1"/>
  <c r="I879" i="2"/>
  <c r="I878" i="2" s="1"/>
  <c r="I872" i="2"/>
  <c r="I871" i="2" s="1"/>
  <c r="I870" i="2" s="1"/>
  <c r="I858" i="2"/>
  <c r="I853" i="2"/>
  <c r="I852" i="2" s="1"/>
  <c r="I845" i="2"/>
  <c r="I844" i="2" s="1"/>
  <c r="I839" i="2"/>
  <c r="I838" i="2" s="1"/>
  <c r="I832" i="2"/>
  <c r="I831" i="2" s="1"/>
  <c r="I828" i="2"/>
  <c r="I827" i="2" s="1"/>
  <c r="I820" i="2"/>
  <c r="I819" i="2" s="1"/>
  <c r="I816" i="2"/>
  <c r="I815" i="2" s="1"/>
  <c r="I812" i="2"/>
  <c r="I811" i="2" s="1"/>
  <c r="I807" i="2"/>
  <c r="I806" i="2" s="1"/>
  <c r="I801" i="2"/>
  <c r="I799" i="2"/>
  <c r="G799" i="2" s="1"/>
  <c r="I791" i="2"/>
  <c r="I790" i="2" s="1"/>
  <c r="I787" i="2"/>
  <c r="I786" i="2" s="1"/>
  <c r="I783" i="2"/>
  <c r="I782" i="2" s="1"/>
  <c r="I779" i="2"/>
  <c r="I778" i="2" s="1"/>
  <c r="I772" i="2"/>
  <c r="I771" i="2" s="1"/>
  <c r="I768" i="2"/>
  <c r="I767" i="2" s="1"/>
  <c r="I763" i="2"/>
  <c r="I762" i="2" s="1"/>
  <c r="I759" i="2"/>
  <c r="I757" i="2"/>
  <c r="I752" i="2"/>
  <c r="I751" i="2" s="1"/>
  <c r="I747" i="2"/>
  <c r="I745" i="2"/>
  <c r="G745" i="2" s="1"/>
  <c r="I742" i="2"/>
  <c r="I740" i="2"/>
  <c r="I732" i="2"/>
  <c r="I731" i="2" s="1"/>
  <c r="I726" i="2"/>
  <c r="I724" i="2"/>
  <c r="I720" i="2"/>
  <c r="I719" i="2" s="1"/>
  <c r="I717" i="2"/>
  <c r="I716" i="2" s="1"/>
  <c r="I714" i="2"/>
  <c r="I713" i="2" s="1"/>
  <c r="I711" i="2"/>
  <c r="I710" i="2" s="1"/>
  <c r="I708" i="2"/>
  <c r="I707" i="2" s="1"/>
  <c r="I705" i="2"/>
  <c r="I704" i="2" s="1"/>
  <c r="I702" i="2"/>
  <c r="I701" i="2" s="1"/>
  <c r="I698" i="2"/>
  <c r="I697" i="2" s="1"/>
  <c r="I692" i="2"/>
  <c r="I691" i="2" s="1"/>
  <c r="I689" i="2"/>
  <c r="I688" i="2" s="1"/>
  <c r="I686" i="2"/>
  <c r="I684" i="2"/>
  <c r="I680" i="2"/>
  <c r="I678" i="2"/>
  <c r="I674" i="2"/>
  <c r="I672" i="2"/>
  <c r="I668" i="2"/>
  <c r="I667" i="2" s="1"/>
  <c r="I665" i="2"/>
  <c r="I663" i="2"/>
  <c r="I658" i="2"/>
  <c r="I657" i="2" s="1"/>
  <c r="I655" i="2"/>
  <c r="I654" i="2" s="1"/>
  <c r="I649" i="2"/>
  <c r="I648" i="2" s="1"/>
  <c r="I644" i="2"/>
  <c r="I643" i="2" s="1"/>
  <c r="I639" i="2"/>
  <c r="I638" i="2" s="1"/>
  <c r="G638" i="2" s="1"/>
  <c r="I631" i="2"/>
  <c r="I629" i="2"/>
  <c r="I626" i="2"/>
  <c r="I624" i="2"/>
  <c r="I621" i="2"/>
  <c r="I620" i="2" s="1"/>
  <c r="I618" i="2"/>
  <c r="I616" i="2"/>
  <c r="G616" i="2" s="1"/>
  <c r="I613" i="2"/>
  <c r="I611" i="2"/>
  <c r="I608" i="2"/>
  <c r="I607" i="2" s="1"/>
  <c r="I605" i="2"/>
  <c r="I603" i="2"/>
  <c r="I600" i="2"/>
  <c r="I598" i="2"/>
  <c r="I595" i="2"/>
  <c r="I593" i="2"/>
  <c r="I590" i="2"/>
  <c r="I588" i="2"/>
  <c r="I585" i="2"/>
  <c r="I583" i="2"/>
  <c r="I579" i="2"/>
  <c r="I578" i="2" s="1"/>
  <c r="G578" i="2" s="1"/>
  <c r="I574" i="2"/>
  <c r="I572" i="2"/>
  <c r="I568" i="2"/>
  <c r="I566" i="2"/>
  <c r="I560" i="2"/>
  <c r="I559" i="2" s="1"/>
  <c r="I552" i="2"/>
  <c r="I551" i="2" s="1"/>
  <c r="I548" i="2"/>
  <c r="I547" i="2" s="1"/>
  <c r="I544" i="2"/>
  <c r="I542" i="2"/>
  <c r="I538" i="2"/>
  <c r="I536" i="2"/>
  <c r="I531" i="2"/>
  <c r="I528" i="2" s="1"/>
  <c r="I523" i="2"/>
  <c r="I522" i="2" s="1"/>
  <c r="I519" i="2"/>
  <c r="I518" i="2" s="1"/>
  <c r="I515" i="2"/>
  <c r="I514" i="2" s="1"/>
  <c r="I508" i="2"/>
  <c r="I507" i="2" s="1"/>
  <c r="I504" i="2"/>
  <c r="I503" i="2" s="1"/>
  <c r="I500" i="2"/>
  <c r="I499" i="2" s="1"/>
  <c r="I496" i="2"/>
  <c r="I495" i="2" s="1"/>
  <c r="I493" i="2"/>
  <c r="I492" i="2" s="1"/>
  <c r="I487" i="2"/>
  <c r="I486" i="2" s="1"/>
  <c r="I483" i="2"/>
  <c r="I482" i="2" s="1"/>
  <c r="I479" i="2"/>
  <c r="I478" i="2" s="1"/>
  <c r="I475" i="2"/>
  <c r="I474" i="2" s="1"/>
  <c r="I473" i="2" s="1"/>
  <c r="I468" i="2"/>
  <c r="I467" i="2" s="1"/>
  <c r="I465" i="2"/>
  <c r="I464" i="2" s="1"/>
  <c r="I459" i="2"/>
  <c r="I458" i="2" s="1"/>
  <c r="I456" i="2"/>
  <c r="I455" i="2" s="1"/>
  <c r="I451" i="2"/>
  <c r="I450" i="2" s="1"/>
  <c r="I447" i="2"/>
  <c r="I445" i="2"/>
  <c r="I439" i="2"/>
  <c r="I435" i="2"/>
  <c r="I434" i="2" s="1"/>
  <c r="I430" i="2"/>
  <c r="I429" i="2" s="1"/>
  <c r="I426" i="2"/>
  <c r="I425" i="2" s="1"/>
  <c r="I423" i="2"/>
  <c r="I422" i="2" s="1"/>
  <c r="I418" i="2"/>
  <c r="I417" i="2" s="1"/>
  <c r="I415" i="2"/>
  <c r="I414" i="2" s="1"/>
  <c r="I408" i="2"/>
  <c r="I406" i="2"/>
  <c r="I398" i="2"/>
  <c r="I397" i="2" s="1"/>
  <c r="I394" i="2"/>
  <c r="I393" i="2" s="1"/>
  <c r="I388" i="2"/>
  <c r="I387" i="2" s="1"/>
  <c r="I386" i="2" s="1"/>
  <c r="I384" i="2"/>
  <c r="I383" i="2" s="1"/>
  <c r="I379" i="2"/>
  <c r="I378" i="2" s="1"/>
  <c r="I375" i="2"/>
  <c r="I374" i="2" s="1"/>
  <c r="I371" i="2"/>
  <c r="I370" i="2" s="1"/>
  <c r="I367" i="2"/>
  <c r="I366" i="2" s="1"/>
  <c r="I363" i="2"/>
  <c r="I362" i="2" s="1"/>
  <c r="I359" i="2"/>
  <c r="I358" i="2" s="1"/>
  <c r="I355" i="2"/>
  <c r="I354" i="2" s="1"/>
  <c r="I350" i="2"/>
  <c r="I349" i="2" s="1"/>
  <c r="I346" i="2"/>
  <c r="I344" i="2"/>
  <c r="I340" i="2"/>
  <c r="I339" i="2" s="1"/>
  <c r="I338" i="2" s="1"/>
  <c r="I336" i="2"/>
  <c r="I334" i="2"/>
  <c r="I330" i="2"/>
  <c r="I329" i="2" s="1"/>
  <c r="I326" i="2"/>
  <c r="I325" i="2" s="1"/>
  <c r="I320" i="2"/>
  <c r="I319" i="2" s="1"/>
  <c r="I315" i="2"/>
  <c r="I313" i="2"/>
  <c r="G313" i="2" s="1"/>
  <c r="I306" i="2"/>
  <c r="I305" i="2" s="1"/>
  <c r="I302" i="2"/>
  <c r="I301" i="2" s="1"/>
  <c r="I295" i="2"/>
  <c r="I294" i="2" s="1"/>
  <c r="I292" i="2"/>
  <c r="I291" i="2" s="1"/>
  <c r="I285" i="2"/>
  <c r="I284" i="2" s="1"/>
  <c r="I281" i="2"/>
  <c r="I280" i="2" s="1"/>
  <c r="I277" i="2"/>
  <c r="I276" i="2" s="1"/>
  <c r="I269" i="2"/>
  <c r="I268" i="2" s="1"/>
  <c r="I266" i="2"/>
  <c r="I265" i="2" s="1"/>
  <c r="I262" i="2"/>
  <c r="I261" i="2" s="1"/>
  <c r="I258" i="2"/>
  <c r="I257" i="2" s="1"/>
  <c r="I255" i="2"/>
  <c r="I254" i="2" s="1"/>
  <c r="I249" i="2"/>
  <c r="I247" i="2"/>
  <c r="I231" i="2"/>
  <c r="I230" i="2" s="1"/>
  <c r="I223" i="2"/>
  <c r="I222" i="2" s="1"/>
  <c r="I219" i="2"/>
  <c r="I218" i="2" s="1"/>
  <c r="I216" i="2"/>
  <c r="I215" i="2" s="1"/>
  <c r="I213" i="2"/>
  <c r="I212" i="2" s="1"/>
  <c r="I209" i="2"/>
  <c r="I208" i="2" s="1"/>
  <c r="I206" i="2"/>
  <c r="I205" i="2" s="1"/>
  <c r="I203" i="2"/>
  <c r="I202" i="2" s="1"/>
  <c r="I199" i="2"/>
  <c r="I198" i="2" s="1"/>
  <c r="I196" i="2"/>
  <c r="I195" i="2" s="1"/>
  <c r="I192" i="2"/>
  <c r="I191" i="2" s="1"/>
  <c r="I186" i="2"/>
  <c r="I185" i="2" s="1"/>
  <c r="I183" i="2"/>
  <c r="I182" i="2" s="1"/>
  <c r="I179" i="2"/>
  <c r="I178" i="2" s="1"/>
  <c r="I174" i="2"/>
  <c r="I173" i="2" s="1"/>
  <c r="I170" i="2"/>
  <c r="I169" i="2" s="1"/>
  <c r="I163" i="2"/>
  <c r="I162" i="2" s="1"/>
  <c r="I159" i="2"/>
  <c r="G159" i="2" s="1"/>
  <c r="I157" i="2"/>
  <c r="I150" i="2"/>
  <c r="I149" i="2" s="1"/>
  <c r="I146" i="2"/>
  <c r="I145" i="2" s="1"/>
  <c r="I138" i="2"/>
  <c r="I137" i="2" s="1"/>
  <c r="I134" i="2"/>
  <c r="I133" i="2" s="1"/>
  <c r="I130" i="2"/>
  <c r="I129" i="2" s="1"/>
  <c r="I126" i="2"/>
  <c r="I124" i="2"/>
  <c r="I119" i="2"/>
  <c r="I118" i="2" s="1"/>
  <c r="I113" i="2"/>
  <c r="I112" i="2" s="1"/>
  <c r="I109" i="2"/>
  <c r="I108" i="2" s="1"/>
  <c r="I105" i="2"/>
  <c r="I104" i="2" s="1"/>
  <c r="I101" i="2"/>
  <c r="I100" i="2" s="1"/>
  <c r="I97" i="2"/>
  <c r="I96" i="2" s="1"/>
  <c r="I92" i="2"/>
  <c r="I91" i="2" s="1"/>
  <c r="I87" i="2"/>
  <c r="I85" i="2"/>
  <c r="I80" i="2"/>
  <c r="I79" i="2" s="1"/>
  <c r="I75" i="2"/>
  <c r="I74" i="2" s="1"/>
  <c r="I68" i="2"/>
  <c r="I67" i="2" s="1"/>
  <c r="I62" i="2"/>
  <c r="I61" i="2" s="1"/>
  <c r="I58" i="2"/>
  <c r="I57" i="2" s="1"/>
  <c r="I52" i="2"/>
  <c r="I51" i="2" s="1"/>
  <c r="I48" i="2"/>
  <c r="I47" i="2" s="1"/>
  <c r="I42" i="2"/>
  <c r="I41" i="2" s="1"/>
  <c r="I36" i="2"/>
  <c r="I35" i="2" s="1"/>
  <c r="I33" i="2"/>
  <c r="I32" i="2" s="1"/>
  <c r="I29" i="2"/>
  <c r="I26" i="2"/>
  <c r="I25" i="2" s="1"/>
  <c r="I23" i="2"/>
  <c r="I21" i="2"/>
  <c r="I15" i="2"/>
  <c r="I14" i="2" s="1"/>
  <c r="G1501" i="2"/>
  <c r="G1495" i="2"/>
  <c r="G1493" i="2"/>
  <c r="G1486" i="2"/>
  <c r="G1484" i="2"/>
  <c r="G1480" i="2"/>
  <c r="G1476" i="2"/>
  <c r="G1471" i="2"/>
  <c r="G1467" i="2"/>
  <c r="G1462" i="2"/>
  <c r="G1457" i="2"/>
  <c r="G1453" i="2"/>
  <c r="G1449" i="2"/>
  <c r="G1445" i="2"/>
  <c r="G1437" i="2"/>
  <c r="G1432" i="2"/>
  <c r="G1430" i="2"/>
  <c r="G1427" i="2"/>
  <c r="G1425" i="2"/>
  <c r="G1423" i="2"/>
  <c r="G1418" i="2"/>
  <c r="G1416" i="2"/>
  <c r="G1410" i="2"/>
  <c r="G1407" i="2"/>
  <c r="G1404" i="2"/>
  <c r="G1397" i="2"/>
  <c r="G1395" i="2"/>
  <c r="G1392" i="2"/>
  <c r="G1390" i="2"/>
  <c r="G1388" i="2"/>
  <c r="G1380" i="2"/>
  <c r="G1377" i="2"/>
  <c r="G1371" i="2"/>
  <c r="G1353" i="2"/>
  <c r="G1349" i="2"/>
  <c r="G1346" i="2"/>
  <c r="G1342" i="2"/>
  <c r="G1339" i="2"/>
  <c r="G1336" i="2"/>
  <c r="G1333" i="2"/>
  <c r="G1329" i="2"/>
  <c r="G1325" i="2"/>
  <c r="G1319" i="2"/>
  <c r="G1317" i="2"/>
  <c r="G1313" i="2"/>
  <c r="G1309" i="2"/>
  <c r="G1307" i="2"/>
  <c r="G1303" i="2"/>
  <c r="G1301" i="2"/>
  <c r="G1298" i="2"/>
  <c r="G1296" i="2"/>
  <c r="G1294" i="2"/>
  <c r="G1288" i="2"/>
  <c r="G1284" i="2"/>
  <c r="G1268" i="2"/>
  <c r="G1263" i="2"/>
  <c r="G1259" i="2"/>
  <c r="G1255" i="2"/>
  <c r="G1253" i="2"/>
  <c r="G1249" i="2"/>
  <c r="G1247" i="2"/>
  <c r="G1241" i="2"/>
  <c r="G1239" i="2"/>
  <c r="G1236" i="2"/>
  <c r="G1234" i="2"/>
  <c r="G1232" i="2"/>
  <c r="G1230" i="2"/>
  <c r="G1221" i="2"/>
  <c r="G1217" i="2"/>
  <c r="G1213" i="2"/>
  <c r="G1208" i="2"/>
  <c r="G1203" i="2"/>
  <c r="G1197" i="2"/>
  <c r="G1193" i="2"/>
  <c r="G1191" i="2"/>
  <c r="G1189" i="2"/>
  <c r="G1185" i="2"/>
  <c r="G1181" i="2"/>
  <c r="G1178" i="2"/>
  <c r="G1174" i="2"/>
  <c r="G1168" i="2"/>
  <c r="G1159" i="2"/>
  <c r="G1156" i="2"/>
  <c r="G1152" i="2"/>
  <c r="G1148" i="2"/>
  <c r="G1144" i="2"/>
  <c r="G1140" i="2"/>
  <c r="G1137" i="2"/>
  <c r="G1133" i="2"/>
  <c r="G1130" i="2"/>
  <c r="G1128" i="2"/>
  <c r="G1125" i="2"/>
  <c r="G1123" i="2"/>
  <c r="G1121" i="2"/>
  <c r="G1117" i="2"/>
  <c r="G1114" i="2"/>
  <c r="G1111" i="2"/>
  <c r="G1108" i="2"/>
  <c r="G1105" i="2"/>
  <c r="G1102" i="2"/>
  <c r="G1100" i="2"/>
  <c r="G1098" i="2"/>
  <c r="G1095" i="2"/>
  <c r="G1093" i="2"/>
  <c r="G1091" i="2"/>
  <c r="G1088" i="2"/>
  <c r="G1086" i="2"/>
  <c r="G1084" i="2"/>
  <c r="G1081" i="2"/>
  <c r="G1079" i="2"/>
  <c r="G1077" i="2"/>
  <c r="G1074" i="2"/>
  <c r="G1072" i="2"/>
  <c r="G1070" i="2"/>
  <c r="G1067" i="2"/>
  <c r="G1064" i="2"/>
  <c r="G1062" i="2"/>
  <c r="G1057" i="2"/>
  <c r="G1054" i="2"/>
  <c r="G1052" i="2"/>
  <c r="G1049" i="2"/>
  <c r="G1046" i="2"/>
  <c r="G1043" i="2"/>
  <c r="G1041" i="2"/>
  <c r="G1039" i="2"/>
  <c r="G1036" i="2"/>
  <c r="G1034" i="2"/>
  <c r="G1032" i="2"/>
  <c r="G1027" i="2"/>
  <c r="G1025" i="2"/>
  <c r="G1022" i="2"/>
  <c r="G1020" i="2"/>
  <c r="G1018" i="2"/>
  <c r="G1014" i="2"/>
  <c r="G1001" i="2"/>
  <c r="G998" i="2"/>
  <c r="G994" i="2"/>
  <c r="G990" i="2"/>
  <c r="G986" i="2"/>
  <c r="G983" i="2"/>
  <c r="G979" i="2"/>
  <c r="G978" i="2"/>
  <c r="G977" i="2"/>
  <c r="G976" i="2"/>
  <c r="G974" i="2"/>
  <c r="G971" i="2"/>
  <c r="G969" i="2"/>
  <c r="G967" i="2"/>
  <c r="G959" i="2"/>
  <c r="G957" i="2"/>
  <c r="G955" i="2"/>
  <c r="G947" i="2"/>
  <c r="G943" i="2"/>
  <c r="G940" i="2"/>
  <c r="G932" i="2"/>
  <c r="G929" i="2"/>
  <c r="G927" i="2"/>
  <c r="G924" i="2"/>
  <c r="G922" i="2"/>
  <c r="G920" i="2"/>
  <c r="G912" i="2"/>
  <c r="G903" i="2"/>
  <c r="G900" i="2"/>
  <c r="G895" i="2"/>
  <c r="G891" i="2"/>
  <c r="G886" i="2"/>
  <c r="G880" i="2"/>
  <c r="G873" i="2"/>
  <c r="G859" i="2"/>
  <c r="G854" i="2"/>
  <c r="G846" i="2"/>
  <c r="G840" i="2"/>
  <c r="G833" i="2"/>
  <c r="G829" i="2"/>
  <c r="G821" i="2"/>
  <c r="G817" i="2"/>
  <c r="G813" i="2"/>
  <c r="G808" i="2"/>
  <c r="G802" i="2"/>
  <c r="G800" i="2"/>
  <c r="G792" i="2"/>
  <c r="G788" i="2"/>
  <c r="G784" i="2"/>
  <c r="G780" i="2"/>
  <c r="G773" i="2"/>
  <c r="G769" i="2"/>
  <c r="G764" i="2"/>
  <c r="G760" i="2"/>
  <c r="G758" i="2"/>
  <c r="G753" i="2"/>
  <c r="G748" i="2"/>
  <c r="G746" i="2"/>
  <c r="G743" i="2"/>
  <c r="G741" i="2"/>
  <c r="G733" i="2"/>
  <c r="G727" i="2"/>
  <c r="G725" i="2"/>
  <c r="G721" i="2"/>
  <c r="G718" i="2"/>
  <c r="G715" i="2"/>
  <c r="G712" i="2"/>
  <c r="G709" i="2"/>
  <c r="G706" i="2"/>
  <c r="G703" i="2"/>
  <c r="G699" i="2"/>
  <c r="G693" i="2"/>
  <c r="G690" i="2"/>
  <c r="G687" i="2"/>
  <c r="G685" i="2"/>
  <c r="G681" i="2"/>
  <c r="G679" i="2"/>
  <c r="G675" i="2"/>
  <c r="G673" i="2"/>
  <c r="G669" i="2"/>
  <c r="G666" i="2"/>
  <c r="G664" i="2"/>
  <c r="G659" i="2"/>
  <c r="G656" i="2"/>
  <c r="G650" i="2"/>
  <c r="G645" i="2"/>
  <c r="G640" i="2"/>
  <c r="G632" i="2"/>
  <c r="G630" i="2"/>
  <c r="G627" i="2"/>
  <c r="G625" i="2"/>
  <c r="G622" i="2"/>
  <c r="G619" i="2"/>
  <c r="G617" i="2"/>
  <c r="G614" i="2"/>
  <c r="G612" i="2"/>
  <c r="G609" i="2"/>
  <c r="G606" i="2"/>
  <c r="G604" i="2"/>
  <c r="G601" i="2"/>
  <c r="G599" i="2"/>
  <c r="G596" i="2"/>
  <c r="G594" i="2"/>
  <c r="G591" i="2"/>
  <c r="G589" i="2"/>
  <c r="G586" i="2"/>
  <c r="G584" i="2"/>
  <c r="G580" i="2"/>
  <c r="G575" i="2"/>
  <c r="G573" i="2"/>
  <c r="G569" i="2"/>
  <c r="G567" i="2"/>
  <c r="G561" i="2"/>
  <c r="G553" i="2"/>
  <c r="G549" i="2"/>
  <c r="G545" i="2"/>
  <c r="G543" i="2"/>
  <c r="G539" i="2"/>
  <c r="G537" i="2"/>
  <c r="G532" i="2"/>
  <c r="G524" i="2"/>
  <c r="G520" i="2"/>
  <c r="G516" i="2"/>
  <c r="G509" i="2"/>
  <c r="G505" i="2"/>
  <c r="G501" i="2"/>
  <c r="G497" i="2"/>
  <c r="G494" i="2"/>
  <c r="G488" i="2"/>
  <c r="G484" i="2"/>
  <c r="G480" i="2"/>
  <c r="G476" i="2"/>
  <c r="G469" i="2"/>
  <c r="G466" i="2"/>
  <c r="G460" i="2"/>
  <c r="G457" i="2"/>
  <c r="G452" i="2"/>
  <c r="G448" i="2"/>
  <c r="G446" i="2"/>
  <c r="G440" i="2"/>
  <c r="G436" i="2"/>
  <c r="G431" i="2"/>
  <c r="G427" i="2"/>
  <c r="G424" i="2"/>
  <c r="G419" i="2"/>
  <c r="G416" i="2"/>
  <c r="G409" i="2"/>
  <c r="G407" i="2"/>
  <c r="G399" i="2"/>
  <c r="G395" i="2"/>
  <c r="G389" i="2"/>
  <c r="G385" i="2"/>
  <c r="G380" i="2"/>
  <c r="G376" i="2"/>
  <c r="G372" i="2"/>
  <c r="G368" i="2"/>
  <c r="G364" i="2"/>
  <c r="G360" i="2"/>
  <c r="G356" i="2"/>
  <c r="G351" i="2"/>
  <c r="G347" i="2"/>
  <c r="G345" i="2"/>
  <c r="G341" i="2"/>
  <c r="G337" i="2"/>
  <c r="G335" i="2"/>
  <c r="G331" i="2"/>
  <c r="G327" i="2"/>
  <c r="G321" i="2"/>
  <c r="G316" i="2"/>
  <c r="G314" i="2"/>
  <c r="G307" i="2"/>
  <c r="G303" i="2"/>
  <c r="G296" i="2"/>
  <c r="G293" i="2"/>
  <c r="G286" i="2"/>
  <c r="G282" i="2"/>
  <c r="G278" i="2"/>
  <c r="G270" i="2"/>
  <c r="G267" i="2"/>
  <c r="G263" i="2"/>
  <c r="G259" i="2"/>
  <c r="G256" i="2"/>
  <c r="G250" i="2"/>
  <c r="G248" i="2"/>
  <c r="G239" i="2"/>
  <c r="G235" i="2"/>
  <c r="G232" i="2"/>
  <c r="G224" i="2"/>
  <c r="G220" i="2"/>
  <c r="G217" i="2"/>
  <c r="G214" i="2"/>
  <c r="G210" i="2"/>
  <c r="G207" i="2"/>
  <c r="G204" i="2"/>
  <c r="G200" i="2"/>
  <c r="G197" i="2"/>
  <c r="G193" i="2"/>
  <c r="G187" i="2"/>
  <c r="G184" i="2"/>
  <c r="G180" i="2"/>
  <c r="G175" i="2"/>
  <c r="G171" i="2"/>
  <c r="G164" i="2"/>
  <c r="G160" i="2"/>
  <c r="G158" i="2"/>
  <c r="G151" i="2"/>
  <c r="G147" i="2"/>
  <c r="G142" i="2"/>
  <c r="G139" i="2"/>
  <c r="G135" i="2"/>
  <c r="G131" i="2"/>
  <c r="G127" i="2"/>
  <c r="G125" i="2"/>
  <c r="G120" i="2"/>
  <c r="G114" i="2"/>
  <c r="G110" i="2"/>
  <c r="G106" i="2"/>
  <c r="G102" i="2"/>
  <c r="G98" i="2"/>
  <c r="G93" i="2"/>
  <c r="G88" i="2"/>
  <c r="G86" i="2"/>
  <c r="G81" i="2"/>
  <c r="G76" i="2"/>
  <c r="G69" i="2"/>
  <c r="G63" i="2"/>
  <c r="G59" i="2"/>
  <c r="G55" i="2"/>
  <c r="G53" i="2"/>
  <c r="G49" i="2"/>
  <c r="G43" i="2"/>
  <c r="G37" i="2"/>
  <c r="G34" i="2"/>
  <c r="G30" i="2"/>
  <c r="G27" i="2"/>
  <c r="G24" i="2"/>
  <c r="G22" i="2"/>
  <c r="G16" i="2"/>
  <c r="G1246" i="2"/>
  <c r="G1090" i="2"/>
  <c r="G1080" i="2"/>
  <c r="G1017" i="2"/>
  <c r="G975" i="2"/>
  <c r="G686" i="2"/>
  <c r="G663" i="2"/>
  <c r="G605" i="2"/>
  <c r="G585" i="2"/>
  <c r="G572" i="2"/>
  <c r="G538" i="2"/>
  <c r="F410" i="2" l="1"/>
  <c r="F400" i="2" s="1"/>
  <c r="I1374" i="2"/>
  <c r="F10" i="2"/>
  <c r="F1008" i="2"/>
  <c r="F960" i="2" s="1"/>
  <c r="I857" i="2"/>
  <c r="I856" i="2" s="1"/>
  <c r="F1223" i="2"/>
  <c r="F1222" i="2" s="1"/>
  <c r="F554" i="2"/>
  <c r="I571" i="2"/>
  <c r="I570" i="2" s="1"/>
  <c r="F152" i="2"/>
  <c r="G238" i="2"/>
  <c r="G1442" i="2"/>
  <c r="G249" i="2"/>
  <c r="G285" i="2"/>
  <c r="G408" i="2"/>
  <c r="G445" i="2"/>
  <c r="G536" i="2"/>
  <c r="G593" i="2"/>
  <c r="G613" i="2"/>
  <c r="G624" i="2"/>
  <c r="G672" i="2"/>
  <c r="G724" i="2"/>
  <c r="G742" i="2"/>
  <c r="G757" i="2"/>
  <c r="G926" i="2"/>
  <c r="G958" i="2"/>
  <c r="G973" i="2"/>
  <c r="G1035" i="2"/>
  <c r="G1069" i="2"/>
  <c r="G1078" i="2"/>
  <c r="G1097" i="2"/>
  <c r="G1120" i="2"/>
  <c r="G1129" i="2"/>
  <c r="G1192" i="2"/>
  <c r="G1231" i="2"/>
  <c r="G1308" i="2"/>
  <c r="G1338" i="2"/>
  <c r="G1387" i="2"/>
  <c r="G1396" i="2"/>
  <c r="G1426" i="2"/>
  <c r="G1494" i="2"/>
  <c r="I1439" i="2"/>
  <c r="I1438" i="2" s="1"/>
  <c r="G1438" i="2" s="1"/>
  <c r="I1381" i="2"/>
  <c r="G1381" i="2" s="1"/>
  <c r="I1315" i="2"/>
  <c r="I1314" i="2" s="1"/>
  <c r="G574" i="2"/>
  <c r="G618" i="2"/>
  <c r="G921" i="2"/>
  <c r="G954" i="2"/>
  <c r="G1031" i="2"/>
  <c r="G1101" i="2"/>
  <c r="G1124" i="2"/>
  <c r="G1431" i="2"/>
  <c r="I1354" i="2"/>
  <c r="G1354" i="2" s="1"/>
  <c r="G1439" i="2"/>
  <c r="G21" i="2"/>
  <c r="G126" i="2"/>
  <c r="G315" i="2"/>
  <c r="G665" i="2"/>
  <c r="G747" i="2"/>
  <c r="G801" i="2"/>
  <c r="G968" i="2"/>
  <c r="G1040" i="2"/>
  <c r="G1063" i="2"/>
  <c r="G1073" i="2"/>
  <c r="G1092" i="2"/>
  <c r="G1188" i="2"/>
  <c r="G1391" i="2"/>
  <c r="G1422" i="2"/>
  <c r="G1485" i="2"/>
  <c r="I438" i="2"/>
  <c r="G23" i="2"/>
  <c r="G247" i="2"/>
  <c r="G544" i="2"/>
  <c r="G566" i="2"/>
  <c r="G590" i="2"/>
  <c r="G600" i="2"/>
  <c r="G631" i="2"/>
  <c r="G680" i="2"/>
  <c r="G720" i="2"/>
  <c r="G956" i="2"/>
  <c r="G1254" i="2"/>
  <c r="G1087" i="2"/>
  <c r="G346" i="2"/>
  <c r="G1293" i="2"/>
  <c r="G1424" i="2"/>
  <c r="G1417" i="2"/>
  <c r="I1270" i="2"/>
  <c r="G1270" i="2" s="1"/>
  <c r="G1321" i="2"/>
  <c r="G124" i="2"/>
  <c r="G344" i="2"/>
  <c r="G595" i="2"/>
  <c r="G611" i="2"/>
  <c r="G626" i="2"/>
  <c r="G674" i="2"/>
  <c r="G759" i="2"/>
  <c r="G970" i="2"/>
  <c r="G1021" i="2"/>
  <c r="G1053" i="2"/>
  <c r="G1071" i="2"/>
  <c r="G1099" i="2"/>
  <c r="G1132" i="2"/>
  <c r="G1233" i="2"/>
  <c r="G1252" i="2"/>
  <c r="G1306" i="2"/>
  <c r="G1389" i="2"/>
  <c r="G1429" i="2"/>
  <c r="G1483" i="2"/>
  <c r="G141" i="2"/>
  <c r="I1365" i="2"/>
  <c r="I1276" i="2"/>
  <c r="G1276" i="2" s="1"/>
  <c r="I1237" i="2"/>
  <c r="I1160" i="2"/>
  <c r="G1160" i="2" s="1"/>
  <c r="G1302" i="2"/>
  <c r="G1300" i="2"/>
  <c r="G1297" i="2"/>
  <c r="G1295" i="2"/>
  <c r="I1023" i="2"/>
  <c r="I1055" i="2"/>
  <c r="G1055" i="2" s="1"/>
  <c r="I1305" i="2"/>
  <c r="I1304" i="2" s="1"/>
  <c r="I1482" i="2"/>
  <c r="I1481" i="2" s="1"/>
  <c r="I935" i="2"/>
  <c r="G935" i="2" s="1"/>
  <c r="I1005" i="2"/>
  <c r="I246" i="2"/>
  <c r="I245" i="2" s="1"/>
  <c r="I244" i="2" s="1"/>
  <c r="I1060" i="2"/>
  <c r="G1060" i="2" s="1"/>
  <c r="I1075" i="2"/>
  <c r="G1248" i="2"/>
  <c r="G1240" i="2"/>
  <c r="G1235" i="2"/>
  <c r="I756" i="2"/>
  <c r="I755" i="2" s="1"/>
  <c r="G713" i="2"/>
  <c r="G1136" i="2"/>
  <c r="I1187" i="2"/>
  <c r="I1186" i="2" s="1"/>
  <c r="G1122" i="2"/>
  <c r="G1085" i="2"/>
  <c r="G1061" i="2"/>
  <c r="G1038" i="2"/>
  <c r="G1033" i="2"/>
  <c r="G1024" i="2"/>
  <c r="G1019" i="2"/>
  <c r="G198" i="2"/>
  <c r="G901" i="2"/>
  <c r="G583" i="2"/>
  <c r="G629" i="2"/>
  <c r="G996" i="2"/>
  <c r="I615" i="2"/>
  <c r="I1068" i="2"/>
  <c r="I1082" i="2"/>
  <c r="I1126" i="2"/>
  <c r="I1228" i="2"/>
  <c r="I1299" i="2"/>
  <c r="G417" i="2"/>
  <c r="G1112" i="2"/>
  <c r="G1405" i="2"/>
  <c r="I1119" i="2"/>
  <c r="I1135" i="2"/>
  <c r="I1134" i="2" s="1"/>
  <c r="I1386" i="2"/>
  <c r="G215" i="2"/>
  <c r="I491" i="2"/>
  <c r="I1251" i="2"/>
  <c r="I1250" i="2" s="1"/>
  <c r="I1421" i="2"/>
  <c r="G1334" i="2"/>
  <c r="I587" i="2"/>
  <c r="G587" i="2" s="1"/>
  <c r="I602" i="2"/>
  <c r="I798" i="2"/>
  <c r="I797" i="2" s="1"/>
  <c r="I972" i="2"/>
  <c r="I236" i="2"/>
  <c r="G236" i="2" s="1"/>
  <c r="G237" i="2"/>
  <c r="G1179" i="2"/>
  <c r="I597" i="2"/>
  <c r="I628" i="2"/>
  <c r="I1030" i="2"/>
  <c r="I1491" i="2"/>
  <c r="I1490" i="2" s="1"/>
  <c r="G182" i="2"/>
  <c r="G254" i="2"/>
  <c r="I123" i="2"/>
  <c r="I122" i="2" s="1"/>
  <c r="I405" i="2"/>
  <c r="I404" i="2" s="1"/>
  <c r="I623" i="2"/>
  <c r="I953" i="2"/>
  <c r="I952" i="2" s="1"/>
  <c r="I995" i="2"/>
  <c r="I1037" i="2"/>
  <c r="I1096" i="2"/>
  <c r="G1096" i="2" s="1"/>
  <c r="G1408" i="2"/>
  <c r="I925" i="2"/>
  <c r="G923" i="2"/>
  <c r="G919" i="2"/>
  <c r="G726" i="2"/>
  <c r="I744" i="2"/>
  <c r="G740" i="2"/>
  <c r="G704" i="2"/>
  <c r="I1089" i="2"/>
  <c r="G1103" i="2"/>
  <c r="G1047" i="2"/>
  <c r="G1109" i="2"/>
  <c r="I1050" i="2"/>
  <c r="I723" i="2"/>
  <c r="I722" i="2" s="1"/>
  <c r="G688" i="2"/>
  <c r="I677" i="2"/>
  <c r="I676" i="2" s="1"/>
  <c r="I671" i="2"/>
  <c r="I670" i="2" s="1"/>
  <c r="G598" i="2"/>
  <c r="I541" i="2"/>
  <c r="I540" i="2" s="1"/>
  <c r="G492" i="2"/>
  <c r="G588" i="2"/>
  <c r="G467" i="2"/>
  <c r="I565" i="2"/>
  <c r="I564" i="2" s="1"/>
  <c r="G542" i="2"/>
  <c r="G568" i="2"/>
  <c r="I582" i="2"/>
  <c r="G406" i="2"/>
  <c r="G425" i="2"/>
  <c r="G447" i="2"/>
  <c r="I343" i="2"/>
  <c r="G336" i="2"/>
  <c r="G334" i="2"/>
  <c r="I312" i="2"/>
  <c r="I311" i="2" s="1"/>
  <c r="I1265" i="2"/>
  <c r="G1266" i="2"/>
  <c r="I843" i="2"/>
  <c r="G843" i="2" s="1"/>
  <c r="G844" i="2"/>
  <c r="I1368" i="2"/>
  <c r="G1369" i="2"/>
  <c r="I1450" i="2"/>
  <c r="G1450" i="2" s="1"/>
  <c r="G1451" i="2"/>
  <c r="I60" i="2"/>
  <c r="G60" i="2" s="1"/>
  <c r="G61" i="2"/>
  <c r="I90" i="2"/>
  <c r="I89" i="2" s="1"/>
  <c r="G89" i="2" s="1"/>
  <c r="G91" i="2"/>
  <c r="I481" i="2"/>
  <c r="G481" i="2" s="1"/>
  <c r="G482" i="2"/>
  <c r="I877" i="2"/>
  <c r="I876" i="2" s="1"/>
  <c r="G878" i="2"/>
  <c r="I1210" i="2"/>
  <c r="G1211" i="2"/>
  <c r="I1205" i="2"/>
  <c r="I1204" i="2" s="1"/>
  <c r="G1204" i="2" s="1"/>
  <c r="G1206" i="2"/>
  <c r="I1468" i="2"/>
  <c r="G1468" i="2" s="1"/>
  <c r="G1469" i="2"/>
  <c r="I987" i="2"/>
  <c r="G987" i="2" s="1"/>
  <c r="G988" i="2"/>
  <c r="I761" i="2"/>
  <c r="G761" i="2" s="1"/>
  <c r="G762" i="2"/>
  <c r="I132" i="2"/>
  <c r="G132" i="2" s="1"/>
  <c r="G133" i="2"/>
  <c r="I814" i="2"/>
  <c r="G814" i="2" s="1"/>
  <c r="G815" i="2"/>
  <c r="G15" i="2"/>
  <c r="G26" i="2"/>
  <c r="G134" i="2"/>
  <c r="G146" i="2"/>
  <c r="G186" i="2"/>
  <c r="G216" i="2"/>
  <c r="G230" i="2"/>
  <c r="G340" i="2"/>
  <c r="G350" i="2"/>
  <c r="G363" i="2"/>
  <c r="G375" i="2"/>
  <c r="G387" i="2"/>
  <c r="G474" i="2"/>
  <c r="G483" i="2"/>
  <c r="G560" i="2"/>
  <c r="G621" i="2"/>
  <c r="G639" i="2"/>
  <c r="G655" i="2"/>
  <c r="G684" i="2"/>
  <c r="G711" i="2"/>
  <c r="G763" i="2"/>
  <c r="G779" i="2"/>
  <c r="G791" i="2"/>
  <c r="G807" i="2"/>
  <c r="G853" i="2"/>
  <c r="G890" i="2"/>
  <c r="G939" i="2"/>
  <c r="G989" i="2"/>
  <c r="G1139" i="2"/>
  <c r="G1151" i="2"/>
  <c r="G1166" i="2"/>
  <c r="G1207" i="2"/>
  <c r="G1267" i="2"/>
  <c r="G1316" i="2"/>
  <c r="G1328" i="2"/>
  <c r="G1345" i="2"/>
  <c r="G1379" i="2"/>
  <c r="G1403" i="2"/>
  <c r="G1409" i="2"/>
  <c r="G1474" i="2"/>
  <c r="G257" i="2"/>
  <c r="G338" i="2"/>
  <c r="G707" i="2"/>
  <c r="G1157" i="2"/>
  <c r="G1350" i="2"/>
  <c r="G36" i="2"/>
  <c r="G62" i="2"/>
  <c r="G97" i="2"/>
  <c r="G109" i="2"/>
  <c r="G174" i="2"/>
  <c r="G206" i="2"/>
  <c r="G258" i="2"/>
  <c r="G269" i="2"/>
  <c r="G302" i="2"/>
  <c r="G330" i="2"/>
  <c r="G339" i="2"/>
  <c r="G398" i="2"/>
  <c r="G415" i="2"/>
  <c r="G435" i="2"/>
  <c r="G459" i="2"/>
  <c r="G493" i="2"/>
  <c r="G504" i="2"/>
  <c r="G519" i="2"/>
  <c r="G689" i="2"/>
  <c r="G702" i="2"/>
  <c r="G717" i="2"/>
  <c r="G752" i="2"/>
  <c r="G816" i="2"/>
  <c r="G832" i="2"/>
  <c r="G872" i="2"/>
  <c r="G899" i="2"/>
  <c r="G997" i="2"/>
  <c r="G1045" i="2"/>
  <c r="G1051" i="2"/>
  <c r="G1107" i="2"/>
  <c r="G1113" i="2"/>
  <c r="G1177" i="2"/>
  <c r="G1216" i="2"/>
  <c r="G1287" i="2"/>
  <c r="G1335" i="2"/>
  <c r="G1352" i="2"/>
  <c r="G1436" i="2"/>
  <c r="G1461" i="2"/>
  <c r="G208" i="2"/>
  <c r="G1044" i="2"/>
  <c r="G1106" i="2"/>
  <c r="G1347" i="2"/>
  <c r="G1131" i="2"/>
  <c r="G80" i="2"/>
  <c r="G183" i="2"/>
  <c r="G196" i="2"/>
  <c r="G223" i="2"/>
  <c r="G359" i="2"/>
  <c r="G371" i="2"/>
  <c r="G384" i="2"/>
  <c r="G423" i="2"/>
  <c r="G468" i="2"/>
  <c r="G552" i="2"/>
  <c r="G579" i="2"/>
  <c r="G603" i="2"/>
  <c r="G649" i="2"/>
  <c r="G708" i="2"/>
  <c r="G772" i="2"/>
  <c r="G787" i="2"/>
  <c r="G845" i="2"/>
  <c r="G871" i="2"/>
  <c r="G885" i="2"/>
  <c r="G911" i="2"/>
  <c r="G931" i="2"/>
  <c r="G946" i="2"/>
  <c r="G1147" i="2"/>
  <c r="G1158" i="2"/>
  <c r="G1184" i="2"/>
  <c r="G1312" i="2"/>
  <c r="G1324" i="2"/>
  <c r="G1341" i="2"/>
  <c r="G1351" i="2"/>
  <c r="G1376" i="2"/>
  <c r="G1448" i="2"/>
  <c r="G1470" i="2"/>
  <c r="G35" i="2"/>
  <c r="G185" i="2"/>
  <c r="G205" i="2"/>
  <c r="I333" i="2"/>
  <c r="I332" i="2" s="1"/>
  <c r="I444" i="2"/>
  <c r="I443" i="2" s="1"/>
  <c r="I535" i="2"/>
  <c r="I534" i="2" s="1"/>
  <c r="I610" i="2"/>
  <c r="G667" i="2"/>
  <c r="G716" i="2"/>
  <c r="I1016" i="2"/>
  <c r="G1016" i="2" s="1"/>
  <c r="G1115" i="2"/>
  <c r="I1245" i="2"/>
  <c r="G1375" i="2"/>
  <c r="I1414" i="2"/>
  <c r="I1428" i="2"/>
  <c r="G1337" i="2"/>
  <c r="G33" i="2"/>
  <c r="G48" i="2"/>
  <c r="G92" i="2"/>
  <c r="G105" i="2"/>
  <c r="G119" i="2"/>
  <c r="G130" i="2"/>
  <c r="G170" i="2"/>
  <c r="G203" i="2"/>
  <c r="G213" i="2"/>
  <c r="G255" i="2"/>
  <c r="G266" i="2"/>
  <c r="G281" i="2"/>
  <c r="G295" i="2"/>
  <c r="G326" i="2"/>
  <c r="G394" i="2"/>
  <c r="G430" i="2"/>
  <c r="G456" i="2"/>
  <c r="G479" i="2"/>
  <c r="G500" i="2"/>
  <c r="G515" i="2"/>
  <c r="G531" i="2"/>
  <c r="G698" i="2"/>
  <c r="G714" i="2"/>
  <c r="G828" i="2"/>
  <c r="G894" i="2"/>
  <c r="G985" i="2"/>
  <c r="G1013" i="2"/>
  <c r="G1056" i="2"/>
  <c r="G1066" i="2"/>
  <c r="G1104" i="2"/>
  <c r="G1173" i="2"/>
  <c r="G1202" i="2"/>
  <c r="G1212" i="2"/>
  <c r="G1262" i="2"/>
  <c r="G1283" i="2"/>
  <c r="G1406" i="2"/>
  <c r="G1456" i="2"/>
  <c r="G1479" i="2"/>
  <c r="G87" i="2"/>
  <c r="G218" i="2"/>
  <c r="G268" i="2"/>
  <c r="I592" i="2"/>
  <c r="G607" i="2"/>
  <c r="I683" i="2"/>
  <c r="I682" i="2" s="1"/>
  <c r="I739" i="2"/>
  <c r="I738" i="2" s="1"/>
  <c r="G941" i="2"/>
  <c r="I1292" i="2"/>
  <c r="G1340" i="2"/>
  <c r="I1393" i="2"/>
  <c r="G58" i="2"/>
  <c r="G75" i="2"/>
  <c r="G138" i="2"/>
  <c r="G150" i="2"/>
  <c r="G192" i="2"/>
  <c r="G219" i="2"/>
  <c r="G355" i="2"/>
  <c r="G367" i="2"/>
  <c r="G379" i="2"/>
  <c r="G418" i="2"/>
  <c r="G487" i="2"/>
  <c r="G548" i="2"/>
  <c r="G608" i="2"/>
  <c r="G644" i="2"/>
  <c r="G658" i="2"/>
  <c r="G668" i="2"/>
  <c r="G678" i="2"/>
  <c r="G705" i="2"/>
  <c r="G768" i="2"/>
  <c r="G783" i="2"/>
  <c r="G812" i="2"/>
  <c r="G858" i="2"/>
  <c r="G879" i="2"/>
  <c r="G893" i="2"/>
  <c r="G902" i="2"/>
  <c r="G942" i="2"/>
  <c r="G993" i="2"/>
  <c r="G1048" i="2"/>
  <c r="G1110" i="2"/>
  <c r="G1143" i="2"/>
  <c r="G1155" i="2"/>
  <c r="G1180" i="2"/>
  <c r="G1220" i="2"/>
  <c r="G1282" i="2"/>
  <c r="G1332" i="2"/>
  <c r="G1348" i="2"/>
  <c r="G1370" i="2"/>
  <c r="G1415" i="2"/>
  <c r="G1444" i="2"/>
  <c r="G1500" i="2"/>
  <c r="G29" i="2"/>
  <c r="G294" i="2"/>
  <c r="G458" i="2"/>
  <c r="G495" i="2"/>
  <c r="G620" i="2"/>
  <c r="I662" i="2"/>
  <c r="I661" i="2" s="1"/>
  <c r="G892" i="2"/>
  <c r="I918" i="2"/>
  <c r="I965" i="2"/>
  <c r="G984" i="2"/>
  <c r="G999" i="2"/>
  <c r="G1065" i="2"/>
  <c r="G1323" i="2"/>
  <c r="I233" i="2"/>
  <c r="G233" i="2" s="1"/>
  <c r="G42" i="2"/>
  <c r="G101" i="2"/>
  <c r="G113" i="2"/>
  <c r="G163" i="2"/>
  <c r="G179" i="2"/>
  <c r="G199" i="2"/>
  <c r="G209" i="2"/>
  <c r="G231" i="2"/>
  <c r="G262" i="2"/>
  <c r="G277" i="2"/>
  <c r="G292" i="2"/>
  <c r="G306" i="2"/>
  <c r="G320" i="2"/>
  <c r="G388" i="2"/>
  <c r="G426" i="2"/>
  <c r="G439" i="2"/>
  <c r="G451" i="2"/>
  <c r="G465" i="2"/>
  <c r="G475" i="2"/>
  <c r="G496" i="2"/>
  <c r="G508" i="2"/>
  <c r="G523" i="2"/>
  <c r="G692" i="2"/>
  <c r="G732" i="2"/>
  <c r="G820" i="2"/>
  <c r="G839" i="2"/>
  <c r="G982" i="2"/>
  <c r="G1000" i="2"/>
  <c r="G1083" i="2"/>
  <c r="G1116" i="2"/>
  <c r="G1167" i="2"/>
  <c r="G1196" i="2"/>
  <c r="G1219" i="2"/>
  <c r="G1238" i="2"/>
  <c r="G1258" i="2"/>
  <c r="G1443" i="2"/>
  <c r="G1452" i="2"/>
  <c r="G1466" i="2"/>
  <c r="G1475" i="2"/>
  <c r="G25" i="2"/>
  <c r="G52" i="2"/>
  <c r="G386" i="2"/>
  <c r="G657" i="2"/>
  <c r="G691" i="2"/>
  <c r="G710" i="2"/>
  <c r="G930" i="2"/>
  <c r="G1138" i="2"/>
  <c r="G1218" i="2"/>
  <c r="I156" i="2"/>
  <c r="I155" i="2" s="1"/>
  <c r="G157" i="2"/>
  <c r="I84" i="2"/>
  <c r="I83" i="2" s="1"/>
  <c r="G85" i="2"/>
  <c r="G68" i="2"/>
  <c r="I28" i="2"/>
  <c r="G28" i="2" s="1"/>
  <c r="I20" i="2"/>
  <c r="G108" i="2"/>
  <c r="I107" i="2"/>
  <c r="G107" i="2" s="1"/>
  <c r="I201" i="2"/>
  <c r="G202" i="2"/>
  <c r="I328" i="2"/>
  <c r="G328" i="2" s="1"/>
  <c r="G329" i="2"/>
  <c r="I369" i="2"/>
  <c r="G369" i="2" s="1"/>
  <c r="G370" i="2"/>
  <c r="I392" i="2"/>
  <c r="G393" i="2"/>
  <c r="I437" i="2"/>
  <c r="G437" i="2" s="1"/>
  <c r="G438" i="2"/>
  <c r="I463" i="2"/>
  <c r="G464" i="2"/>
  <c r="I498" i="2"/>
  <c r="G498" i="2" s="1"/>
  <c r="G499" i="2"/>
  <c r="I527" i="2"/>
  <c r="G528" i="2"/>
  <c r="G547" i="2"/>
  <c r="I546" i="2"/>
  <c r="G546" i="2" s="1"/>
  <c r="I700" i="2"/>
  <c r="G701" i="2"/>
  <c r="G782" i="2"/>
  <c r="I781" i="2"/>
  <c r="G781" i="2" s="1"/>
  <c r="I810" i="2"/>
  <c r="G811" i="2"/>
  <c r="G838" i="2"/>
  <c r="I837" i="2"/>
  <c r="I1011" i="2"/>
  <c r="G1012" i="2"/>
  <c r="I1145" i="2"/>
  <c r="G1145" i="2" s="1"/>
  <c r="G1146" i="2"/>
  <c r="I1171" i="2"/>
  <c r="G1172" i="2"/>
  <c r="I1260" i="2"/>
  <c r="G1260" i="2" s="1"/>
  <c r="G1261" i="2"/>
  <c r="I1326" i="2"/>
  <c r="G1326" i="2" s="1"/>
  <c r="G1327" i="2"/>
  <c r="I1446" i="2"/>
  <c r="G1446" i="2" s="1"/>
  <c r="G1447" i="2"/>
  <c r="G14" i="2"/>
  <c r="I13" i="2"/>
  <c r="I31" i="2"/>
  <c r="G32" i="2"/>
  <c r="I56" i="2"/>
  <c r="G56" i="2" s="1"/>
  <c r="G57" i="2"/>
  <c r="I103" i="2"/>
  <c r="G103" i="2" s="1"/>
  <c r="G104" i="2"/>
  <c r="I128" i="2"/>
  <c r="G128" i="2" s="1"/>
  <c r="G129" i="2"/>
  <c r="G265" i="2"/>
  <c r="I264" i="2"/>
  <c r="G325" i="2"/>
  <c r="I324" i="2"/>
  <c r="I365" i="2"/>
  <c r="G365" i="2" s="1"/>
  <c r="G366" i="2"/>
  <c r="G434" i="2"/>
  <c r="I433" i="2"/>
  <c r="I477" i="2"/>
  <c r="G477" i="2" s="1"/>
  <c r="G478" i="2"/>
  <c r="G522" i="2"/>
  <c r="I521" i="2"/>
  <c r="G521" i="2" s="1"/>
  <c r="I696" i="2"/>
  <c r="G697" i="2"/>
  <c r="G731" i="2"/>
  <c r="I730" i="2"/>
  <c r="G778" i="2"/>
  <c r="I777" i="2"/>
  <c r="G806" i="2"/>
  <c r="I805" i="2"/>
  <c r="G831" i="2"/>
  <c r="I830" i="2"/>
  <c r="G830" i="2" s="1"/>
  <c r="I869" i="2"/>
  <c r="G870" i="2"/>
  <c r="G938" i="2"/>
  <c r="I1141" i="2"/>
  <c r="G1141" i="2" s="1"/>
  <c r="G1142" i="2"/>
  <c r="G1257" i="2"/>
  <c r="I1256" i="2"/>
  <c r="G1256" i="2" s="1"/>
  <c r="I1285" i="2"/>
  <c r="G1285" i="2" s="1"/>
  <c r="G1286" i="2"/>
  <c r="I1464" i="2"/>
  <c r="G1465" i="2"/>
  <c r="I78" i="2"/>
  <c r="G79" i="2"/>
  <c r="G100" i="2"/>
  <c r="I99" i="2"/>
  <c r="G99" i="2" s="1"/>
  <c r="I148" i="2"/>
  <c r="G148" i="2" s="1"/>
  <c r="G149" i="2"/>
  <c r="I177" i="2"/>
  <c r="G178" i="2"/>
  <c r="I260" i="2"/>
  <c r="G260" i="2" s="1"/>
  <c r="G261" i="2"/>
  <c r="I290" i="2"/>
  <c r="G291" i="2"/>
  <c r="I318" i="2"/>
  <c r="G319" i="2"/>
  <c r="G362" i="2"/>
  <c r="I361" i="2"/>
  <c r="G361" i="2" s="1"/>
  <c r="I413" i="2"/>
  <c r="G414" i="2"/>
  <c r="I428" i="2"/>
  <c r="G428" i="2" s="1"/>
  <c r="G429" i="2"/>
  <c r="I454" i="2"/>
  <c r="G455" i="2"/>
  <c r="G518" i="2"/>
  <c r="I517" i="2"/>
  <c r="G517" i="2" s="1"/>
  <c r="I750" i="2"/>
  <c r="G751" i="2"/>
  <c r="G771" i="2"/>
  <c r="I770" i="2"/>
  <c r="G770" i="2" s="1"/>
  <c r="I826" i="2"/>
  <c r="G827" i="2"/>
  <c r="G857" i="2"/>
  <c r="I888" i="2"/>
  <c r="G889" i="2"/>
  <c r="G910" i="2"/>
  <c r="I909" i="2"/>
  <c r="I980" i="2"/>
  <c r="G981" i="2"/>
  <c r="G1165" i="2"/>
  <c r="I1164" i="2"/>
  <c r="G1183" i="2"/>
  <c r="I1182" i="2"/>
  <c r="G1182" i="2" s="1"/>
  <c r="G1201" i="2"/>
  <c r="I1200" i="2"/>
  <c r="G1460" i="2"/>
  <c r="I1459" i="2"/>
  <c r="G1478" i="2"/>
  <c r="I1477" i="2"/>
  <c r="G1477" i="2" s="1"/>
  <c r="I1498" i="2"/>
  <c r="G1499" i="2"/>
  <c r="I73" i="2"/>
  <c r="G74" i="2"/>
  <c r="I95" i="2"/>
  <c r="G96" i="2"/>
  <c r="G145" i="2"/>
  <c r="I144" i="2"/>
  <c r="I172" i="2"/>
  <c r="G172" i="2" s="1"/>
  <c r="G173" i="2"/>
  <c r="I194" i="2"/>
  <c r="G195" i="2"/>
  <c r="I211" i="2"/>
  <c r="G212" i="2"/>
  <c r="I283" i="2"/>
  <c r="G358" i="2"/>
  <c r="I357" i="2"/>
  <c r="G357" i="2" s="1"/>
  <c r="I382" i="2"/>
  <c r="G383" i="2"/>
  <c r="I449" i="2"/>
  <c r="G449" i="2" s="1"/>
  <c r="G450" i="2"/>
  <c r="G473" i="2"/>
  <c r="I513" i="2"/>
  <c r="G514" i="2"/>
  <c r="I653" i="2"/>
  <c r="G654" i="2"/>
  <c r="I766" i="2"/>
  <c r="G767" i="2"/>
  <c r="I818" i="2"/>
  <c r="G818" i="2" s="1"/>
  <c r="G819" i="2"/>
  <c r="I851" i="2"/>
  <c r="G852" i="2"/>
  <c r="G884" i="2"/>
  <c r="I883" i="2"/>
  <c r="I1194" i="2"/>
  <c r="G1194" i="2" s="1"/>
  <c r="G1195" i="2"/>
  <c r="G1215" i="2"/>
  <c r="I1214" i="2"/>
  <c r="G1214" i="2" s="1"/>
  <c r="G1281" i="2"/>
  <c r="G1435" i="2"/>
  <c r="I1434" i="2"/>
  <c r="G1455" i="2"/>
  <c r="I1454" i="2"/>
  <c r="G1454" i="2" s="1"/>
  <c r="I46" i="2"/>
  <c r="G47" i="2"/>
  <c r="I66" i="2"/>
  <c r="G67" i="2"/>
  <c r="I117" i="2"/>
  <c r="G117" i="2" s="1"/>
  <c r="G118" i="2"/>
  <c r="I136" i="2"/>
  <c r="G136" i="2" s="1"/>
  <c r="G137" i="2"/>
  <c r="G169" i="2"/>
  <c r="I190" i="2"/>
  <c r="G191" i="2"/>
  <c r="G280" i="2"/>
  <c r="I279" i="2"/>
  <c r="G279" i="2" s="1"/>
  <c r="I353" i="2"/>
  <c r="G354" i="2"/>
  <c r="I377" i="2"/>
  <c r="G377" i="2" s="1"/>
  <c r="G378" i="2"/>
  <c r="I485" i="2"/>
  <c r="G485" i="2" s="1"/>
  <c r="G486" i="2"/>
  <c r="I506" i="2"/>
  <c r="G506" i="2" s="1"/>
  <c r="G507" i="2"/>
  <c r="G559" i="2"/>
  <c r="I558" i="2"/>
  <c r="G648" i="2"/>
  <c r="I647" i="2"/>
  <c r="I789" i="2"/>
  <c r="G789" i="2" s="1"/>
  <c r="G790" i="2"/>
  <c r="I991" i="2"/>
  <c r="G991" i="2" s="1"/>
  <c r="G992" i="2"/>
  <c r="G1154" i="2"/>
  <c r="G1311" i="2"/>
  <c r="I1310" i="2"/>
  <c r="G1310" i="2" s="1"/>
  <c r="I1373" i="2"/>
  <c r="G1378" i="2"/>
  <c r="G1402" i="2"/>
  <c r="I1401" i="2"/>
  <c r="G1473" i="2"/>
  <c r="I40" i="2"/>
  <c r="G41" i="2"/>
  <c r="G112" i="2"/>
  <c r="I111" i="2"/>
  <c r="G111" i="2" s="1"/>
  <c r="G222" i="2"/>
  <c r="I221" i="2"/>
  <c r="G221" i="2" s="1"/>
  <c r="I275" i="2"/>
  <c r="G276" i="2"/>
  <c r="I304" i="2"/>
  <c r="G304" i="2" s="1"/>
  <c r="G305" i="2"/>
  <c r="G349" i="2"/>
  <c r="I348" i="2"/>
  <c r="G348" i="2" s="1"/>
  <c r="G374" i="2"/>
  <c r="I373" i="2"/>
  <c r="G373" i="2" s="1"/>
  <c r="G397" i="2"/>
  <c r="I396" i="2"/>
  <c r="G396" i="2" s="1"/>
  <c r="I421" i="2"/>
  <c r="G422" i="2"/>
  <c r="G503" i="2"/>
  <c r="I502" i="2"/>
  <c r="G502" i="2" s="1"/>
  <c r="I550" i="2"/>
  <c r="G550" i="2" s="1"/>
  <c r="G551" i="2"/>
  <c r="I642" i="2"/>
  <c r="G643" i="2"/>
  <c r="I785" i="2"/>
  <c r="G785" i="2" s="1"/>
  <c r="G786" i="2"/>
  <c r="I897" i="2"/>
  <c r="G898" i="2"/>
  <c r="I944" i="2"/>
  <c r="G944" i="2" s="1"/>
  <c r="G945" i="2"/>
  <c r="G1150" i="2"/>
  <c r="I1149" i="2"/>
  <c r="G1149" i="2" s="1"/>
  <c r="G1176" i="2"/>
  <c r="I1175" i="2"/>
  <c r="G1210" i="2"/>
  <c r="G1331" i="2"/>
  <c r="I1330" i="2"/>
  <c r="I1343" i="2"/>
  <c r="G1344" i="2"/>
  <c r="I253" i="2"/>
  <c r="G162" i="2"/>
  <c r="I161" i="2"/>
  <c r="G161" i="2" s="1"/>
  <c r="G301" i="2"/>
  <c r="I300" i="2"/>
  <c r="G719" i="2"/>
  <c r="G90" i="2" l="1"/>
  <c r="F9" i="2"/>
  <c r="I581" i="2"/>
  <c r="I563" i="2" s="1"/>
  <c r="I1269" i="2"/>
  <c r="G1269" i="2" s="1"/>
  <c r="G1075" i="2"/>
  <c r="G1089" i="2"/>
  <c r="G1315" i="2"/>
  <c r="I1291" i="2"/>
  <c r="I1290" i="2" s="1"/>
  <c r="G995" i="2"/>
  <c r="G877" i="2"/>
  <c r="G744" i="2"/>
  <c r="G1414" i="2"/>
  <c r="G615" i="2"/>
  <c r="G284" i="2"/>
  <c r="I934" i="2"/>
  <c r="G934" i="2" s="1"/>
  <c r="G1365" i="2"/>
  <c r="I1364" i="2"/>
  <c r="G1364" i="2" s="1"/>
  <c r="G628" i="2"/>
  <c r="G1037" i="2"/>
  <c r="G582" i="2"/>
  <c r="G283" i="2"/>
  <c r="G965" i="2"/>
  <c r="G602" i="2"/>
  <c r="I1275" i="2"/>
  <c r="G1275" i="2" s="1"/>
  <c r="G1050" i="2"/>
  <c r="I1153" i="2"/>
  <c r="G1153" i="2" s="1"/>
  <c r="G1299" i="2"/>
  <c r="I1004" i="2"/>
  <c r="G1005" i="2"/>
  <c r="G683" i="2"/>
  <c r="G1265" i="2"/>
  <c r="G597" i="2"/>
  <c r="I1472" i="2"/>
  <c r="G1472" i="2" s="1"/>
  <c r="I1420" i="2"/>
  <c r="G1386" i="2"/>
  <c r="I1385" i="2"/>
  <c r="I1384" i="2" s="1"/>
  <c r="G1082" i="2"/>
  <c r="G1119" i="2"/>
  <c r="I1413" i="2"/>
  <c r="I1412" i="2" s="1"/>
  <c r="G1228" i="2"/>
  <c r="G1175" i="2"/>
  <c r="G1237" i="2"/>
  <c r="I1118" i="2"/>
  <c r="G1030" i="2"/>
  <c r="G1368" i="2"/>
  <c r="G1205" i="2"/>
  <c r="G623" i="2"/>
  <c r="G1245" i="2"/>
  <c r="G571" i="2"/>
  <c r="I1015" i="2"/>
  <c r="I964" i="2"/>
  <c r="I963" i="2" s="1"/>
  <c r="G31" i="2"/>
  <c r="G918" i="2"/>
  <c r="G1251" i="2"/>
  <c r="G1134" i="2"/>
  <c r="G1135" i="2"/>
  <c r="I323" i="2"/>
  <c r="I1244" i="2"/>
  <c r="G1244" i="2" s="1"/>
  <c r="I229" i="2"/>
  <c r="G229" i="2" s="1"/>
  <c r="G925" i="2"/>
  <c r="I917" i="2"/>
  <c r="I916" i="2" s="1"/>
  <c r="G953" i="2"/>
  <c r="G739" i="2"/>
  <c r="G1023" i="2"/>
  <c r="I842" i="2"/>
  <c r="G842" i="2" s="1"/>
  <c r="G443" i="2"/>
  <c r="G565" i="2"/>
  <c r="G592" i="2"/>
  <c r="I342" i="2"/>
  <c r="G342" i="2" s="1"/>
  <c r="G333" i="2"/>
  <c r="G1250" i="2"/>
  <c r="G332" i="2"/>
  <c r="G444" i="2"/>
  <c r="G1491" i="2"/>
  <c r="G798" i="2"/>
  <c r="G194" i="2"/>
  <c r="G980" i="2"/>
  <c r="G264" i="2"/>
  <c r="G972" i="2"/>
  <c r="G1481" i="2"/>
  <c r="G1186" i="2"/>
  <c r="G723" i="2"/>
  <c r="G123" i="2"/>
  <c r="G1292" i="2"/>
  <c r="G20" i="2"/>
  <c r="G491" i="2"/>
  <c r="G1482" i="2"/>
  <c r="G1187" i="2"/>
  <c r="G1126" i="2"/>
  <c r="G1305" i="2"/>
  <c r="G722" i="2"/>
  <c r="G1393" i="2"/>
  <c r="G610" i="2"/>
  <c r="I1227" i="2"/>
  <c r="G540" i="2"/>
  <c r="G541" i="2"/>
  <c r="G324" i="2"/>
  <c r="G535" i="2"/>
  <c r="G671" i="2"/>
  <c r="G1314" i="2"/>
  <c r="G564" i="2"/>
  <c r="G676" i="2"/>
  <c r="G756" i="2"/>
  <c r="G662" i="2"/>
  <c r="G682" i="2"/>
  <c r="G201" i="2"/>
  <c r="G246" i="2"/>
  <c r="G1421" i="2"/>
  <c r="G1304" i="2"/>
  <c r="G211" i="2"/>
  <c r="G1330" i="2"/>
  <c r="G1343" i="2"/>
  <c r="G670" i="2"/>
  <c r="G405" i="2"/>
  <c r="G312" i="2"/>
  <c r="G677" i="2"/>
  <c r="G343" i="2"/>
  <c r="G1428" i="2"/>
  <c r="G1068" i="2"/>
  <c r="G156" i="2"/>
  <c r="G84" i="2"/>
  <c r="I50" i="2"/>
  <c r="G50" i="2" s="1"/>
  <c r="G51" i="2"/>
  <c r="I896" i="2"/>
  <c r="G896" i="2" s="1"/>
  <c r="G897" i="2"/>
  <c r="I189" i="2"/>
  <c r="G190" i="2"/>
  <c r="I533" i="2"/>
  <c r="G534" i="2"/>
  <c r="I512" i="2"/>
  <c r="G513" i="2"/>
  <c r="G382" i="2"/>
  <c r="I381" i="2"/>
  <c r="G381" i="2" s="1"/>
  <c r="I1458" i="2"/>
  <c r="G1458" i="2" s="1"/>
  <c r="G1459" i="2"/>
  <c r="G1164" i="2"/>
  <c r="I1163" i="2"/>
  <c r="G1163" i="2" s="1"/>
  <c r="G730" i="2"/>
  <c r="I729" i="2"/>
  <c r="G1374" i="2"/>
  <c r="I352" i="2"/>
  <c r="G352" i="2" s="1"/>
  <c r="G353" i="2"/>
  <c r="G46" i="2"/>
  <c r="G144" i="2"/>
  <c r="I143" i="2"/>
  <c r="G143" i="2" s="1"/>
  <c r="I825" i="2"/>
  <c r="G826" i="2"/>
  <c r="I317" i="2"/>
  <c r="G317" i="2" s="1"/>
  <c r="G318" i="2"/>
  <c r="I243" i="2"/>
  <c r="I154" i="2"/>
  <c r="G155" i="2"/>
  <c r="G83" i="2"/>
  <c r="I82" i="2"/>
  <c r="G82" i="2" s="1"/>
  <c r="G13" i="2"/>
  <c r="I12" i="2"/>
  <c r="G837" i="2"/>
  <c r="I836" i="2"/>
  <c r="G1490" i="2"/>
  <c r="I1489" i="2"/>
  <c r="G228" i="2"/>
  <c r="I227" i="2"/>
  <c r="I850" i="2"/>
  <c r="G851" i="2"/>
  <c r="I765" i="2"/>
  <c r="G765" i="2" s="1"/>
  <c r="G766" i="2"/>
  <c r="I94" i="2"/>
  <c r="G94" i="2" s="1"/>
  <c r="G95" i="2"/>
  <c r="G909" i="2"/>
  <c r="I908" i="2"/>
  <c r="G755" i="2"/>
  <c r="I754" i="2"/>
  <c r="G754" i="2" s="1"/>
  <c r="I660" i="2"/>
  <c r="G661" i="2"/>
  <c r="G1011" i="2"/>
  <c r="I391" i="2"/>
  <c r="G392" i="2"/>
  <c r="I299" i="2"/>
  <c r="G300" i="2"/>
  <c r="I875" i="2"/>
  <c r="G876" i="2"/>
  <c r="I641" i="2"/>
  <c r="G641" i="2" s="1"/>
  <c r="G642" i="2"/>
  <c r="I39" i="2"/>
  <c r="G40" i="2"/>
  <c r="G66" i="2"/>
  <c r="I65" i="2"/>
  <c r="G1434" i="2"/>
  <c r="I1433" i="2"/>
  <c r="I1497" i="2"/>
  <c r="G1498" i="2"/>
  <c r="I855" i="2"/>
  <c r="G855" i="2" s="1"/>
  <c r="G856" i="2"/>
  <c r="I749" i="2"/>
  <c r="G749" i="2" s="1"/>
  <c r="G750" i="2"/>
  <c r="G454" i="2"/>
  <c r="I453" i="2"/>
  <c r="G453" i="2" s="1"/>
  <c r="G1464" i="2"/>
  <c r="I1463" i="2"/>
  <c r="G1463" i="2" s="1"/>
  <c r="I868" i="2"/>
  <c r="G869" i="2"/>
  <c r="I695" i="2"/>
  <c r="G696" i="2"/>
  <c r="I1400" i="2"/>
  <c r="G1401" i="2"/>
  <c r="I951" i="2"/>
  <c r="G952" i="2"/>
  <c r="G647" i="2"/>
  <c r="I646" i="2"/>
  <c r="G646" i="2" s="1"/>
  <c r="I796" i="2"/>
  <c r="G797" i="2"/>
  <c r="I652" i="2"/>
  <c r="G653" i="2"/>
  <c r="G122" i="2"/>
  <c r="I121" i="2"/>
  <c r="G121" i="2" s="1"/>
  <c r="G1200" i="2"/>
  <c r="I1199" i="2"/>
  <c r="G777" i="2"/>
  <c r="I776" i="2"/>
  <c r="G810" i="2"/>
  <c r="I809" i="2"/>
  <c r="G809" i="2" s="1"/>
  <c r="I526" i="2"/>
  <c r="G527" i="2"/>
  <c r="I1280" i="2"/>
  <c r="I1209" i="2"/>
  <c r="G1209" i="2" s="1"/>
  <c r="I168" i="2"/>
  <c r="I472" i="2"/>
  <c r="I19" i="2"/>
  <c r="G404" i="2"/>
  <c r="I403" i="2"/>
  <c r="I882" i="2"/>
  <c r="G883" i="2"/>
  <c r="G888" i="2"/>
  <c r="I887" i="2"/>
  <c r="G887" i="2" s="1"/>
  <c r="I412" i="2"/>
  <c r="G413" i="2"/>
  <c r="I289" i="2"/>
  <c r="G290" i="2"/>
  <c r="G177" i="2"/>
  <c r="I176" i="2"/>
  <c r="G176" i="2" s="1"/>
  <c r="G78" i="2"/>
  <c r="I77" i="2"/>
  <c r="G77" i="2" s="1"/>
  <c r="I557" i="2"/>
  <c r="G558" i="2"/>
  <c r="I804" i="2"/>
  <c r="G805" i="2"/>
  <c r="G570" i="2"/>
  <c r="G433" i="2"/>
  <c r="I432" i="2"/>
  <c r="G432" i="2" s="1"/>
  <c r="I1170" i="2"/>
  <c r="G1171" i="2"/>
  <c r="I737" i="2"/>
  <c r="G738" i="2"/>
  <c r="I462" i="2"/>
  <c r="G463" i="2"/>
  <c r="G253" i="2"/>
  <c r="I252" i="2"/>
  <c r="I420" i="2"/>
  <c r="G420" i="2" s="1"/>
  <c r="G421" i="2"/>
  <c r="I274" i="2"/>
  <c r="G275" i="2"/>
  <c r="I310" i="2"/>
  <c r="G311" i="2"/>
  <c r="I72" i="2"/>
  <c r="G73" i="2"/>
  <c r="I1264" i="2" l="1"/>
  <c r="G1264" i="2" s="1"/>
  <c r="G1291" i="2"/>
  <c r="I933" i="2"/>
  <c r="G933" i="2" s="1"/>
  <c r="I45" i="2"/>
  <c r="G45" i="2" s="1"/>
  <c r="G1420" i="2"/>
  <c r="G1433" i="2"/>
  <c r="I1419" i="2"/>
  <c r="G1419" i="2" s="1"/>
  <c r="G1227" i="2"/>
  <c r="I1363" i="2"/>
  <c r="I1274" i="2"/>
  <c r="G1274" i="2" s="1"/>
  <c r="G1004" i="2"/>
  <c r="I1003" i="2"/>
  <c r="G1385" i="2"/>
  <c r="G1413" i="2"/>
  <c r="G1384" i="2"/>
  <c r="G1118" i="2"/>
  <c r="I1010" i="2"/>
  <c r="G1010" i="2" s="1"/>
  <c r="I841" i="2"/>
  <c r="G841" i="2" s="1"/>
  <c r="G964" i="2"/>
  <c r="G1015" i="2"/>
  <c r="G917" i="2"/>
  <c r="I322" i="2"/>
  <c r="G322" i="2" s="1"/>
  <c r="G245" i="2"/>
  <c r="I1226" i="2"/>
  <c r="I1225" i="2" s="1"/>
  <c r="G660" i="2"/>
  <c r="G700" i="2"/>
  <c r="G323" i="2"/>
  <c r="G581" i="2"/>
  <c r="G168" i="2"/>
  <c r="G310" i="2"/>
  <c r="I309" i="2"/>
  <c r="G1170" i="2"/>
  <c r="I803" i="2"/>
  <c r="G803" i="2" s="1"/>
  <c r="G804" i="2"/>
  <c r="G963" i="2"/>
  <c r="G695" i="2"/>
  <c r="I1496" i="2"/>
  <c r="G1496" i="2" s="1"/>
  <c r="G1497" i="2"/>
  <c r="I298" i="2"/>
  <c r="G299" i="2"/>
  <c r="G825" i="2"/>
  <c r="I824" i="2"/>
  <c r="G512" i="2"/>
  <c r="I251" i="2"/>
  <c r="G251" i="2" s="1"/>
  <c r="G252" i="2"/>
  <c r="G908" i="2"/>
  <c r="I907" i="2"/>
  <c r="I736" i="2"/>
  <c r="G737" i="2"/>
  <c r="I556" i="2"/>
  <c r="G557" i="2"/>
  <c r="G1412" i="2"/>
  <c r="G875" i="2"/>
  <c r="G154" i="2"/>
  <c r="I153" i="2"/>
  <c r="G403" i="2"/>
  <c r="I402" i="2"/>
  <c r="I273" i="2"/>
  <c r="G274" i="2"/>
  <c r="G462" i="2"/>
  <c r="I461" i="2"/>
  <c r="G461" i="2" s="1"/>
  <c r="I288" i="2"/>
  <c r="G289" i="2"/>
  <c r="I881" i="2"/>
  <c r="G881" i="2" s="1"/>
  <c r="G882" i="2"/>
  <c r="I795" i="2"/>
  <c r="G796" i="2"/>
  <c r="I1399" i="2"/>
  <c r="G1400" i="2"/>
  <c r="I867" i="2"/>
  <c r="G868" i="2"/>
  <c r="I390" i="2"/>
  <c r="G390" i="2" s="1"/>
  <c r="G391" i="2"/>
  <c r="I242" i="2"/>
  <c r="G242" i="2" s="1"/>
  <c r="I1372" i="2"/>
  <c r="G1372" i="2" s="1"/>
  <c r="G1373" i="2"/>
  <c r="G916" i="2"/>
  <c r="I1198" i="2"/>
  <c r="G1198" i="2" s="1"/>
  <c r="G1199" i="2"/>
  <c r="I226" i="2"/>
  <c r="G227" i="2"/>
  <c r="G836" i="2"/>
  <c r="I835" i="2"/>
  <c r="I471" i="2"/>
  <c r="G472" i="2"/>
  <c r="I525" i="2"/>
  <c r="G526" i="2"/>
  <c r="I651" i="2"/>
  <c r="G651" i="2" s="1"/>
  <c r="G652" i="2"/>
  <c r="I950" i="2"/>
  <c r="G951" i="2"/>
  <c r="I38" i="2"/>
  <c r="G38" i="2" s="1"/>
  <c r="G39" i="2"/>
  <c r="I849" i="2"/>
  <c r="G850" i="2"/>
  <c r="I188" i="2"/>
  <c r="G189" i="2"/>
  <c r="I18" i="2"/>
  <c r="G19" i="2"/>
  <c r="I11" i="2"/>
  <c r="G11" i="2" s="1"/>
  <c r="G12" i="2"/>
  <c r="I71" i="2"/>
  <c r="I70" i="2" s="1"/>
  <c r="G72" i="2"/>
  <c r="I562" i="2"/>
  <c r="G562" i="2" s="1"/>
  <c r="G563" i="2"/>
  <c r="G412" i="2"/>
  <c r="I411" i="2"/>
  <c r="I1279" i="2"/>
  <c r="G1280" i="2"/>
  <c r="G776" i="2"/>
  <c r="I775" i="2"/>
  <c r="I64" i="2"/>
  <c r="G64" i="2" s="1"/>
  <c r="G65" i="2"/>
  <c r="G1489" i="2"/>
  <c r="I1289" i="2"/>
  <c r="G729" i="2"/>
  <c r="I728" i="2"/>
  <c r="G728" i="2" s="1"/>
  <c r="I44" i="2" l="1"/>
  <c r="G44" i="2" s="1"/>
  <c r="I915" i="2"/>
  <c r="I914" i="2" s="1"/>
  <c r="I1362" i="2"/>
  <c r="G1362" i="2" s="1"/>
  <c r="G1363" i="2"/>
  <c r="G1279" i="2"/>
  <c r="I1273" i="2"/>
  <c r="G1273" i="2" s="1"/>
  <c r="G1003" i="2"/>
  <c r="I1002" i="2"/>
  <c r="G1290" i="2"/>
  <c r="I1009" i="2"/>
  <c r="G1009" i="2" s="1"/>
  <c r="G1289" i="2"/>
  <c r="G525" i="2"/>
  <c r="G1226" i="2"/>
  <c r="G244" i="2"/>
  <c r="I1488" i="2"/>
  <c r="G1488" i="2" s="1"/>
  <c r="G533" i="2"/>
  <c r="G188" i="2"/>
  <c r="I181" i="2"/>
  <c r="I949" i="2"/>
  <c r="G950" i="2"/>
  <c r="I470" i="2"/>
  <c r="G470" i="2" s="1"/>
  <c r="G471" i="2"/>
  <c r="G867" i="2"/>
  <c r="I866" i="2"/>
  <c r="G866" i="2" s="1"/>
  <c r="G273" i="2"/>
  <c r="I272" i="2"/>
  <c r="I555" i="2"/>
  <c r="G556" i="2"/>
  <c r="I297" i="2"/>
  <c r="G297" i="2" s="1"/>
  <c r="G298" i="2"/>
  <c r="I774" i="2"/>
  <c r="G774" i="2" s="1"/>
  <c r="G775" i="2"/>
  <c r="G411" i="2"/>
  <c r="I410" i="2"/>
  <c r="G410" i="2" s="1"/>
  <c r="G18" i="2"/>
  <c r="I17" i="2"/>
  <c r="G226" i="2"/>
  <c r="I225" i="2"/>
  <c r="G225" i="2" s="1"/>
  <c r="G153" i="2"/>
  <c r="G309" i="2"/>
  <c r="I308" i="2"/>
  <c r="G308" i="2" s="1"/>
  <c r="G70" i="2"/>
  <c r="G71" i="2"/>
  <c r="G795" i="2"/>
  <c r="I794" i="2"/>
  <c r="I848" i="2"/>
  <c r="G849" i="2"/>
  <c r="I401" i="2"/>
  <c r="G402" i="2"/>
  <c r="I906" i="2"/>
  <c r="G907" i="2"/>
  <c r="G824" i="2"/>
  <c r="I823" i="2"/>
  <c r="I834" i="2"/>
  <c r="G834" i="2" s="1"/>
  <c r="G835" i="2"/>
  <c r="I1398" i="2"/>
  <c r="G1398" i="2" s="1"/>
  <c r="G1399" i="2"/>
  <c r="I287" i="2"/>
  <c r="G287" i="2" s="1"/>
  <c r="G288" i="2"/>
  <c r="I1224" i="2"/>
  <c r="G1225" i="2"/>
  <c r="I735" i="2"/>
  <c r="G736" i="2"/>
  <c r="I1411" i="2"/>
  <c r="G1411" i="2" s="1"/>
  <c r="I694" i="2"/>
  <c r="G694" i="2" s="1"/>
  <c r="I1169" i="2"/>
  <c r="G1169" i="2" s="1"/>
  <c r="I874" i="2"/>
  <c r="G874" i="2" s="1"/>
  <c r="I511" i="2"/>
  <c r="I167" i="2" l="1"/>
  <c r="G915" i="2"/>
  <c r="I1361" i="2"/>
  <c r="G1361" i="2" s="1"/>
  <c r="G1002" i="2"/>
  <c r="I962" i="2"/>
  <c r="I1487" i="2"/>
  <c r="G1487" i="2" s="1"/>
  <c r="G243" i="2"/>
  <c r="G914" i="2"/>
  <c r="I913" i="2"/>
  <c r="G181" i="2"/>
  <c r="I734" i="2"/>
  <c r="G734" i="2" s="1"/>
  <c r="G735" i="2"/>
  <c r="I905" i="2"/>
  <c r="G905" i="2" s="1"/>
  <c r="G906" i="2"/>
  <c r="I948" i="2"/>
  <c r="G948" i="2" s="1"/>
  <c r="G949" i="2"/>
  <c r="G511" i="2"/>
  <c r="I510" i="2"/>
  <c r="G510" i="2" s="1"/>
  <c r="G794" i="2"/>
  <c r="G17" i="2"/>
  <c r="I10" i="2"/>
  <c r="G272" i="2"/>
  <c r="I271" i="2"/>
  <c r="G271" i="2" s="1"/>
  <c r="I847" i="2"/>
  <c r="G847" i="2" s="1"/>
  <c r="G848" i="2"/>
  <c r="I554" i="2"/>
  <c r="G554" i="2" s="1"/>
  <c r="G555" i="2"/>
  <c r="I822" i="2"/>
  <c r="G822" i="2" s="1"/>
  <c r="G823" i="2"/>
  <c r="G1224" i="2"/>
  <c r="I400" i="2"/>
  <c r="G400" i="2" s="1"/>
  <c r="G401" i="2"/>
  <c r="I1008" i="2"/>
  <c r="G1008" i="2" s="1"/>
  <c r="I1223" i="2" l="1"/>
  <c r="G1223" i="2" s="1"/>
  <c r="G962" i="2"/>
  <c r="I961" i="2"/>
  <c r="G961" i="2" s="1"/>
  <c r="F1502" i="2"/>
  <c r="I793" i="2"/>
  <c r="G793" i="2" s="1"/>
  <c r="I904" i="2"/>
  <c r="G904" i="2" s="1"/>
  <c r="G913" i="2"/>
  <c r="G10" i="2"/>
  <c r="I166" i="2"/>
  <c r="I165" i="2" s="1"/>
  <c r="G167" i="2"/>
  <c r="I1222" i="2" l="1"/>
  <c r="G1222" i="2" s="1"/>
  <c r="I960" i="2"/>
  <c r="G960" i="2" s="1"/>
  <c r="G166" i="2"/>
  <c r="G165" i="2" l="1"/>
  <c r="I152" i="2"/>
  <c r="G152" i="2" l="1"/>
  <c r="I9" i="2"/>
  <c r="I1502" i="2" l="1"/>
  <c r="G1502" i="2" s="1"/>
  <c r="G9" i="2"/>
</calcChain>
</file>

<file path=xl/sharedStrings.xml><?xml version="1.0" encoding="utf-8"?>
<sst xmlns="http://schemas.openxmlformats.org/spreadsheetml/2006/main" count="6701" uniqueCount="1077">
  <si>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</si>
  <si>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</si>
  <si>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</si>
  <si>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</si>
  <si>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</si>
  <si>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Администрация муниципального района "Город Людиново и Людиновский район"</t>
  </si>
  <si>
    <t>001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</si>
  <si>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</si>
  <si>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</si>
  <si>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51 0 00 00000</t>
  </si>
  <si>
    <t>51 0 01 00000</t>
  </si>
  <si>
    <t>51 0 01 00300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</si>
  <si>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</si>
  <si>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</si>
  <si>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</si>
  <si>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</si>
  <si>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</si>
  <si>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Основное мероприятие "Функционирование исполнительно- распорядительных органов местного самоуправления (администрация МР)"</t>
  </si>
  <si>
    <t>51 0 02 00000</t>
  </si>
  <si>
    <t>Центральный аппарат (администрация МР)</t>
  </si>
  <si>
    <t>51 0 02 00400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</si>
  <si>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</si>
  <si>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</si>
  <si>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</si>
  <si>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</si>
  <si>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</si>
  <si>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</si>
  <si>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</si>
  <si>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</si>
  <si>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Центральный аппарат (муниципальные служащие)</t>
  </si>
  <si>
    <t>51 0 02 00410</t>
  </si>
  <si>
    <t>Центральный аппарат (прочие работники)</t>
  </si>
  <si>
    <t>51 0 02 00420</t>
  </si>
  <si>
    <t>Основное мероприятие "Функционирование исполнительно распорядительных органов местного самоуправления"</t>
  </si>
  <si>
    <t>51 0 17 00000</t>
  </si>
  <si>
    <t>Функционирование исполнительно распорядительных органов местного самоуправления (глава администрации МР)</t>
  </si>
  <si>
    <t>51 0 17 00800</t>
  </si>
  <si>
    <t>Судебная система</t>
  </si>
  <si>
    <t>Непрограммные расходы федеральных органов исполнительной власти</t>
  </si>
  <si>
    <t>99 0 00 00000</t>
  </si>
  <si>
    <t>Непрограммные расходы</t>
  </si>
  <si>
    <t>99 9 00 00000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</si>
  <si>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</si>
  <si>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99 9 00 51200</t>
  </si>
  <si>
    <t>Обеспечение проведения выборов и референдумов</t>
  </si>
  <si>
    <t>0107</t>
  </si>
  <si>
    <t>Муниципальная программа "Повышение правовой культуры населения, совершенствование и развитие избирательных технологий в Людиновском районе"</t>
  </si>
  <si>
    <t>79 0 00 00000</t>
  </si>
  <si>
    <t>Основное мероприятие "Повышение правовой культуры избирателей, в том числе молодых и будущих избирателей"</t>
  </si>
  <si>
    <t>79 0 03 00000</t>
  </si>
  <si>
    <t>Повышение правовой культуры избирателей, в том числе молодых и будущих избирателей</t>
  </si>
  <si>
    <t>79 0 03 01000</t>
  </si>
  <si>
    <t>Основное мероприятие "Оказание содействия избирательным комиссиям в подготовке референдумов, проведение выборов всех уровней, общероссийского голосования"</t>
  </si>
  <si>
    <t>79 0 05 00000</t>
  </si>
  <si>
    <t>79 0 05 01000</t>
  </si>
  <si>
    <t>Основное мероприятие "Подведение итогов референдумов и выборов всех уровней. Проведение конкурса среди участников участковых избирательных комиссий"</t>
  </si>
  <si>
    <t>79 0 07 00000</t>
  </si>
  <si>
    <t>79 0 07 01000</t>
  </si>
  <si>
    <t>Основное мероприятие "Проведение выборов, референдумов, общероссийского голосования"</t>
  </si>
  <si>
    <t>79 0 08 00000</t>
  </si>
  <si>
    <t>Проведение выборов, референдумов, общероссийского голосования</t>
  </si>
  <si>
    <t>79 0 08 01000</t>
  </si>
  <si>
    <t>Резервные фонды</t>
  </si>
  <si>
    <t>Основное мероприятие "Резервные фонды местных администраций"</t>
  </si>
  <si>
    <t>51 0 14 00000</t>
  </si>
  <si>
    <t>Резервные фонды местных администраций</t>
  </si>
  <si>
    <t>51 0 14 00500</t>
  </si>
  <si>
    <t>Резервные средства</t>
  </si>
  <si>
    <t>870</t>
  </si>
  <si>
    <t>Другие общегосударственные вопросы</t>
  </si>
  <si>
    <t>Муниципальная программа "Развитие рынка труда в Людиновском районе"</t>
  </si>
  <si>
    <t>07 0 00 00000</t>
  </si>
  <si>
    <t>Подпрограмма "Организация общественных работ для безработных граждан в МР "Город Людиново и Людиновский район"</t>
  </si>
  <si>
    <t>07 1 00 00000</t>
  </si>
  <si>
    <t>Основное мероприятие "Работы по санитарному содержанию и благоустройству территории города и района, объектов социально-культурного назначения"</t>
  </si>
  <si>
    <t>07 1 01 00000</t>
  </si>
  <si>
    <t>Работы по санитарному содержанию и благоустройству территории города и района, объектов социально-культурного назначения</t>
  </si>
  <si>
    <t>07 1 01 01000</t>
  </si>
  <si>
    <t>Подпрограмма "Организация временного трудоустройства несовершеннолетних граждан в возрасте от 14 до 18 лет в свободное от учебы время в МР "Город Людиново и Людиновский район"</t>
  </si>
  <si>
    <t>07 2 00 00000</t>
  </si>
  <si>
    <t>Основное мероприятие "Создание временных рабочих мест"</t>
  </si>
  <si>
    <t>07 2 02 00000</t>
  </si>
  <si>
    <t>Организация занятости несовершеннолетних на работах по благоустройству территории города, памятников, зон отдыха</t>
  </si>
  <si>
    <t>07 2 02 01000</t>
  </si>
  <si>
    <t>Муниципальная программа "Развитие культуры Людиновского района"</t>
  </si>
  <si>
    <t>11 0 00 00000</t>
  </si>
  <si>
    <t>Основное мероприятие "Формирование, содержание архивных фондов и оказание информационных услуг"</t>
  </si>
  <si>
    <t>11 0 14 00000</t>
  </si>
  <si>
    <t>Формирование и содержание архивных фондов</t>
  </si>
  <si>
    <t>Муниципальная программа "Охрана окружающей среды в Людиновском районе"</t>
  </si>
  <si>
    <t>12 0 00 00000</t>
  </si>
  <si>
    <t>Основное мероприятие "Проведение комплекса организационных и хозяйственных мероприятий, направленных на повышение эффективности административно-технического контроля"</t>
  </si>
  <si>
    <t>12 0 10 00000</t>
  </si>
  <si>
    <t>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</si>
  <si>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12 0 10 00900</t>
  </si>
  <si>
    <t>Основное мероприятие "Реализация государственных функций, связанных с общегосударственными вопросами (представительские расходы)"</t>
  </si>
  <si>
    <t>51 0 08 00000</t>
  </si>
  <si>
    <t>Реализация государственных функций, связанных с общегосударственными вопросами (представительские расходы)</t>
  </si>
  <si>
    <t>51 0 08 00900</t>
  </si>
  <si>
    <t>Основное мероприятие "Реализация государственных функций, связанных с общегосударственными вопросами (членские взносы в совет муниципальных образований)"</t>
  </si>
  <si>
    <t>51 0 09 00000</t>
  </si>
  <si>
    <t>Реализация государственных функций, связанных с общегосударственными вопросами (членские взносы в совет муниципальных образований)</t>
  </si>
  <si>
    <t>51 0 09 00900</t>
  </si>
  <si>
    <t>Основное мероприятие "Реализация государственных функций, связанных с общегосударственными вопросами (расходы на проведение праздничных мероприятий, направленных на повышение жизненного уровня ветеранов ВОВ)"</t>
  </si>
  <si>
    <t>51 0 10 00000</t>
  </si>
  <si>
    <t>Реализация государственных функций, связанных с общегосударственными вопросами (расходы на проведение праздничных мероприятий, направленных на повышение жизненного уровня ветеранов ВОВ)</t>
  </si>
  <si>
    <t>51 0 10 00900</t>
  </si>
  <si>
    <t>Основное мероприятие "Реализация государственных функций, связанных с общегосударственными вопросами (расходы на инвестиционный паспорт)"</t>
  </si>
  <si>
    <t>51 0 11 00000</t>
  </si>
  <si>
    <t>Реализация государственных функций, связанных с общегосударственными вопросами (расходы на инвестиционный паспорт)</t>
  </si>
  <si>
    <t>51 0 11 00900</t>
  </si>
  <si>
    <t>Основное мероприятие "Реализация государственных функций, связанных с общегосударственными вопросами (расходы по содержанию муниципального имущества)"</t>
  </si>
  <si>
    <t>51 0 12 00000</t>
  </si>
  <si>
    <t>Реализация государственных функций, связанных с общегосударственными вопросами (расходы по содержанию муниципального имущества)</t>
  </si>
  <si>
    <t>51 0 12 00900</t>
  </si>
  <si>
    <t>Основное мероприятие "Расходы, связанные с вручением почетного знака"</t>
  </si>
  <si>
    <t>51 0 16 00000</t>
  </si>
  <si>
    <t>Расходы, связанные с вручением почетного знака "За личный вклад в развитие города Людиново и Людиновского района", присвоением звания "Почетный гражданин города Людиново"</t>
  </si>
  <si>
    <t>51 0 16 01000</t>
  </si>
  <si>
    <t>Муниципальная программа "Кадровая политика муниципального района "Город Людиново и Людиновский район"</t>
  </si>
  <si>
    <t>78 0 00 00000</t>
  </si>
  <si>
    <t>Основное мероприятие "Повышение заинтересованности работников органов местного самоуправления в повышении качества предоставляемых муниципальных услуг"</t>
  </si>
  <si>
    <t>78 0 01 00000</t>
  </si>
  <si>
    <t>Повышение заинтересованности работников органов местного самоуправления в повышении качества предоставляемых муниципальных услуг</t>
  </si>
  <si>
    <t>78 0 01 01000</t>
  </si>
  <si>
    <t>Основное мероприятие "Стимулирование кадрового потенциала муниципальных образований Людиновского района"</t>
  </si>
  <si>
    <t>78 0 02 00000</t>
  </si>
  <si>
    <t>Стимулирование кадрового потенциала муниципальных образований Людиновского района</t>
  </si>
  <si>
    <t>78 0 02 01000</t>
  </si>
  <si>
    <t>Основное мероприятие "Материальная помощь сотрудникам органов местного самоуправления"</t>
  </si>
  <si>
    <t>78 0 04 00000</t>
  </si>
  <si>
    <t>Материальная помощь сотрудникам органов местного самоуправления</t>
  </si>
  <si>
    <t>78 0 04 01000</t>
  </si>
  <si>
    <t>Основное мероприятие "Медицинские услуги в рамках добровольного медицинского страхования"</t>
  </si>
  <si>
    <t>78 0 05 00000</t>
  </si>
  <si>
    <t>Медицинские услуги в рамках добровольного медицинского страхования</t>
  </si>
  <si>
    <t>78 0 05 01000</t>
  </si>
  <si>
    <t>Муниципальная программа "Укрепление здоровья населения муниципального района "Город Людиново и Людиновский район"</t>
  </si>
  <si>
    <t>80 0 00 00000</t>
  </si>
  <si>
    <t>Основное мероприятие "Мероприятия, направленные на формирование регулярной двигательной активности и занятий физической культурой и спортом"</t>
  </si>
  <si>
    <t>80 0 02 00000</t>
  </si>
  <si>
    <t>Мероприятия по пропаганде здорового образа жизни в рамках проведения Недель здоровья</t>
  </si>
  <si>
    <t>80 0 02 01000</t>
  </si>
  <si>
    <t>Основное мероприятие "Укрепление здоровья населения муниципального района "Город Людиново и Людиновский район"</t>
  </si>
  <si>
    <t>80 0 05 00000</t>
  </si>
  <si>
    <t>Укрепление здоровья населения муниципального района "Город Людиново и Людиновский район</t>
  </si>
  <si>
    <t>80 0 05 01000</t>
  </si>
  <si>
    <t>НАЦИОНАЛЬНАЯ БЕЗОПАСНОСТЬ И ПРАВООХРАНИТЕЛЬНАЯ ДЕЯТЕЛЬНОСТЬ</t>
  </si>
  <si>
    <t>Органы юстиции</t>
  </si>
  <si>
    <t>Осуществление переданных полномочий</t>
  </si>
  <si>
    <t>87 0 00 00000</t>
  </si>
  <si>
    <t>Осуществление переданных полномочий Российской Федерации на государственную регистрацию актов гражданского состояния</t>
  </si>
  <si>
    <t>87 0 00 59340</t>
  </si>
  <si>
    <t>Гражданская оборона</t>
  </si>
  <si>
    <t>Муниципальная программа "Обеспечение безопасности жизнедеятельности населения  муниципального района "Город Людиново и Людиновский район"</t>
  </si>
  <si>
    <t>10 0 00 00000</t>
  </si>
  <si>
    <t>Подпрограмма  "Обеспечение безопасности жизнедеятельности населения  муниципального района "Город Людиново и Людиновский район"</t>
  </si>
  <si>
    <t>10 1 00 00000</t>
  </si>
  <si>
    <t>10 1 01 00000</t>
  </si>
  <si>
    <t>10 1 01 01000</t>
  </si>
  <si>
    <t>10 1 02 00000</t>
  </si>
  <si>
    <t>10 1 02 01000</t>
  </si>
  <si>
    <t>10 1 03 00000</t>
  </si>
  <si>
    <t>10 1 03 01000</t>
  </si>
  <si>
    <t>10 1 04 00000</t>
  </si>
  <si>
    <t>10 1 04 01000</t>
  </si>
  <si>
    <t>10 1 06 00000</t>
  </si>
  <si>
    <t>10 1 06 01000</t>
  </si>
  <si>
    <t>10 1 07 00000</t>
  </si>
  <si>
    <t>10 1 07 01000</t>
  </si>
  <si>
    <t>Защита населения и территории от чрезвычайных ситуаций природного и техногенного характера, пожарная безопасность</t>
  </si>
  <si>
    <t>Подпрограмма "Организация деятельности МКУ "Единая дежурная диспетчерская служба"</t>
  </si>
  <si>
    <t>10 2 00 00000</t>
  </si>
  <si>
    <t>Основное мероприятие "Обеспечение деятельности МКУ "ЕДДС"</t>
  </si>
  <si>
    <t>10 2 01 00000</t>
  </si>
  <si>
    <t>10 2 01 01000</t>
  </si>
  <si>
    <t>Расходы на выплаты персоналу казенных учреждений</t>
  </si>
  <si>
    <t>110</t>
  </si>
  <si>
    <t>Другие вопросы в области национальной безопасности и правоохранительной деятельности</t>
  </si>
  <si>
    <t>Муниципальная программа "Профилактика правонарушений в Людиновском районе"</t>
  </si>
  <si>
    <t>08 0 00 00000</t>
  </si>
  <si>
    <t>Основное мероприятие "Профилактика правонарушений в масштабах муниципального образования муниципальный район "Город Людиново и Людиновский район"</t>
  </si>
  <si>
    <t>08 0 01 00000</t>
  </si>
  <si>
    <t>Приобретение и содержание средств проводной связи и беспроводной радиосвязи, оперативно-технических средств</t>
  </si>
  <si>
    <t>08 0 01 01000</t>
  </si>
  <si>
    <t>Приобретение и содержание средств оргтехники и средств информатизации, расходных материалов и полиграфической продукции</t>
  </si>
  <si>
    <t>08 0 01 02000</t>
  </si>
  <si>
    <t>Основное мероприятие "Профилактика правонарушений несовершеннолетних и молодежи"</t>
  </si>
  <si>
    <t>08 0 02 00000</t>
  </si>
  <si>
    <t>Совершенствование деятельности Территориальной комиссии по делам несовершеннолетних и защите их прав</t>
  </si>
  <si>
    <t>08 0 02 01000</t>
  </si>
  <si>
    <t>Основное мероприятие "Профилактика правонарушений в общественных местах и на улицах"</t>
  </si>
  <si>
    <t>08 0 03 00000</t>
  </si>
  <si>
    <t>Приобретение основных средств и установка систем видеонаблюдения в местах массового скопления людей</t>
  </si>
  <si>
    <t>08 0 03 01000</t>
  </si>
  <si>
    <t>Организация работы народной дружины "Ночной дозор"</t>
  </si>
  <si>
    <t>08 0 03 02000</t>
  </si>
  <si>
    <t>НАЦИОНАЛЬНАЯ ЭКОНОМИКА</t>
  </si>
  <si>
    <t>Сельское хозяйство и рыболовство</t>
  </si>
  <si>
    <t>Муниципальная программа "Развитие сельского хозяйства и регулирование рынков сельскохозяйственной продукции в Людиновском районе"</t>
  </si>
  <si>
    <t>25 0 00 00000</t>
  </si>
  <si>
    <t>Подпрограмма "Развитие сельского хозяйства и рынков сельскохозяйственной продукции в Людиновском районе"</t>
  </si>
  <si>
    <t>25 1 00 00000</t>
  </si>
  <si>
    <t>Основное мероприятие "Поддержка животноводства в ЛПХ, КФХ"</t>
  </si>
  <si>
    <t>25 1 01 00000</t>
  </si>
  <si>
    <t>Субсидирование на возмещение части затрат на приобретение коров (нетели) личным подсобным и крестьянским (фермерским) хозяйствам</t>
  </si>
  <si>
    <t>25 1 01 01000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</si>
  <si>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</si>
  <si>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</si>
  <si>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Основное мероприятие "Поддержка организаций и индивидуальных предпринимателей Людиновского района, ведущих свою деятельность в сфере рыболовства"</t>
  </si>
  <si>
    <t>25 1 02 00000</t>
  </si>
  <si>
    <t>Субсидирование на возмещение части затрат на приобретение кормов для рыб</t>
  </si>
  <si>
    <t>25 1 02 01000</t>
  </si>
  <si>
    <t>Организация мероприятий при осуществлении деятельности по обращению с животными без владельцев</t>
  </si>
  <si>
    <t>Транспорт</t>
  </si>
  <si>
    <t>Муниципальная программа "Экономическое развитие Людиновского района"</t>
  </si>
  <si>
    <t>15 0 00 00000</t>
  </si>
  <si>
    <t>Подпрограмма "Повышение транспортной доступности, улучшение качества пассажирских перевозок"</t>
  </si>
  <si>
    <t>15 3 00 00000</t>
  </si>
  <si>
    <t>Основное мероприятие "Направление средств бюджета на оплату работ, связанных с осуществлением регулярных перевозок по регулируемым тарифам в границах МР"</t>
  </si>
  <si>
    <t>15 3 03 00000</t>
  </si>
  <si>
    <t>Оплата работ, связанных с осуществлением регулярных перевозок в рамках обеспечения доставки людей в ОЭЗ "Калуга" и СП "Село Заречный"</t>
  </si>
  <si>
    <t>15 3 03 03000</t>
  </si>
  <si>
    <t>Оплата работ, связанных с осуществлением регулярных перевозок по регулируемым тарифам пригородных маршрутов</t>
  </si>
  <si>
    <t>15 3 03 04000</t>
  </si>
  <si>
    <t>Дорожное хозяйство (дорожные фонды)</t>
  </si>
  <si>
    <t>Муниципальная программа "Развитие дорожного хозяйства в Людиновском районе"</t>
  </si>
  <si>
    <t>24 0 00 00000</t>
  </si>
  <si>
    <t>Подпрограмма "Совершенствование и развитие сети автомобильных дорог в Людиновском районе"</t>
  </si>
  <si>
    <t>24 1 00 00000</t>
  </si>
  <si>
    <t>Основное мероприятие "Строительство, реконструкция и капитальный ремонт и ремонт автомобильных дорог общего пользования местного значения"</t>
  </si>
  <si>
    <t>24 1 01 00000</t>
  </si>
  <si>
    <t>Строительство, реконструкция и капитальный ремонт и ремонт автомобильных дорог общего пользования местного значения</t>
  </si>
  <si>
    <t>24 1 01 01000</t>
  </si>
  <si>
    <t>Основное мероприятие "Текущий ремонт и содержание автомобильных дорог общего пользования местного значения и искусственных дорожных сооружений"</t>
  </si>
  <si>
    <t>24 1 03 00000</t>
  </si>
  <si>
    <t>Текущий ремонт и содержание автомобильных дорог общего пользования местного значения и искусственных дорожных сооружений</t>
  </si>
  <si>
    <t>24 1 03 01000</t>
  </si>
  <si>
    <t>Другие вопросы в области национальной экономики</t>
  </si>
  <si>
    <t>Основное мероприятие "Проведение конкурсов, выставок, сельскохозяйственных ярмарок, сельских спортивных игр, праздника Дня работника сельского хозяйства и перерабатывающей промышленности и проведение других мероприятий в сельском хозяйстве"</t>
  </si>
  <si>
    <t>25 1 03 00000</t>
  </si>
  <si>
    <t>Проведение конкурсов, выставок, сельскохозяйственных ярмарок, сельских спортивных игр, праздника Дня работника сельского хозяйства и перерабатывающей промышленности и проведение других мероприятий в сельском хозяйстве</t>
  </si>
  <si>
    <t>25 1 03 01000</t>
  </si>
  <si>
    <t>Подпрограмма "Развитие потребительской кооперации в Людиновском районе"</t>
  </si>
  <si>
    <t>25 3 00 00000</t>
  </si>
  <si>
    <t>Основное мероприятие "Развитие торговой деятельности, общественного питания и оказание платных услуг и, в т.ч., бытовых услуг сельским жителям"</t>
  </si>
  <si>
    <t>25 3 02 00000</t>
  </si>
  <si>
    <t>Предоставление субсидий организациям потребительской кооперации на возмещение части расходов по доставке товаров первой необходимости в сельские магазины, расположенные начиная с 11км. от пункта их получения и осуществлению выездной торговли в малонаселенных пунктах</t>
  </si>
  <si>
    <t>25 3 02 01000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</si>
  <si>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</si>
  <si>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</si>
  <si>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</si>
  <si>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</si>
  <si>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38 0 00 00000</t>
  </si>
  <si>
    <t>Основное мероприятие "Формирование базы данных о муниципальном имуществе и земельных участках"</t>
  </si>
  <si>
    <t>Формирование базы данных о муниципальном имуществе и земельных участках</t>
  </si>
  <si>
    <t>Основное мероприятие "Работы по межеванию и постановке на государственный кадастровый учет земельных участков, с целью последующего предоставления гражданам, имеющим трех и более детей"</t>
  </si>
  <si>
    <t>Работы по межеванию и постановке на государственный кадастровый учет земельных участков, с целью последующего предоставления гражданам, имеющим трех и более детей</t>
  </si>
  <si>
    <t>Реализация Прогнозного плана (программы) приватизации муниципального имущества - расходы на оценку объектов</t>
  </si>
  <si>
    <t>Основное мероприятие "Изготовление технической документации на объекты муниципального и выявленного бесхозного имущества"</t>
  </si>
  <si>
    <t>Изготовление технической документации на объекты муниципального и выявленного бесхозного имущества</t>
  </si>
  <si>
    <t>Муниципальная программа "Развитие предпринимательства на территории муниципального района "Город Людиново и Людиновский район"</t>
  </si>
  <si>
    <t>44 0 00 00000</t>
  </si>
  <si>
    <t>Основное мероприятие "Предоставление финансовой и имущественной поддержки, муниципальных преференций субъектам малого и среднего предпринимательства"</t>
  </si>
  <si>
    <t>44 0 01 00000</t>
  </si>
  <si>
    <t>Софинансирование мероприятий муниципальных программ развития малого и среднего предпринимательства</t>
  </si>
  <si>
    <t>44 0 01 S6840</t>
  </si>
  <si>
    <t>Основное мероприятие "Обеспечение консультативной, организационно-методической и информационной поддержки предпринимательской деятельности"</t>
  </si>
  <si>
    <t>44 0 03 00000</t>
  </si>
  <si>
    <t>Организация и проведение конкурса на лучшее художественное и световое оформление предприятий потребительского рынка к праздничным датам</t>
  </si>
  <si>
    <t>44 0 03 01000</t>
  </si>
  <si>
    <t>Муниципальная программа "Комплексное развитие сельских территорий в Людиновском районе"</t>
  </si>
  <si>
    <t>48 0 00 00000</t>
  </si>
  <si>
    <t>Подпрограмма "Создание и развитие инфраструктуры на сельских территориях"</t>
  </si>
  <si>
    <t>48 2 00 00000</t>
  </si>
  <si>
    <t>Основное мероприятие "Создание современного облика сельских территорий"</t>
  </si>
  <si>
    <t>48 2 01 00000</t>
  </si>
  <si>
    <t>Содержание мест захоронения на территории сельских поселений Людиновского района</t>
  </si>
  <si>
    <t>48 2 01 03000</t>
  </si>
  <si>
    <t>Внесение изменений в документы территориального планирования и градостроительного зонирования муниципального района "Город Людиново и Людиновский район"</t>
  </si>
  <si>
    <t>Основное мероприятие "Разработка документации по планировке территории поселений"</t>
  </si>
  <si>
    <t>58 0 03 00000</t>
  </si>
  <si>
    <t>Разработка документации по планировке территории поселений</t>
  </si>
  <si>
    <t>58 0 03 01000</t>
  </si>
  <si>
    <t>Основное мероприятие "Проектно-изыскательные работы"</t>
  </si>
  <si>
    <t>Проектно-изыскательные работы</t>
  </si>
  <si>
    <t>Повышение уровня привлекательности профессиональной деятельности в сфере архитектуры и градостроительства</t>
  </si>
  <si>
    <t>87 0 00 22220</t>
  </si>
  <si>
    <t>ЖИЛИЩНО-КОММУНАЛЬНОЕ ХОЗЯЙСТВО</t>
  </si>
  <si>
    <t>Жилищное хозяйство</t>
  </si>
  <si>
    <t>Муниципальная программа "Обеспечение доступным и комфортным жильем населения Людиновского района"</t>
  </si>
  <si>
    <t>05 0 00 00000</t>
  </si>
  <si>
    <t>Подпрограмма "Проведение капитального ремонта общего имущества в МКД, текущего ремонта жилых помещений, находящихся в муниципальной собственности"</t>
  </si>
  <si>
    <t>05 1 00 00000</t>
  </si>
  <si>
    <t>Основное мероприятие "Взносы в Фонд капитального ремонта МКД Калужской области"</t>
  </si>
  <si>
    <t>05 1 02 00000</t>
  </si>
  <si>
    <t>Взносы в Фонд капитального ремонта МКД Калужской области за муниципальный жилищный фонд</t>
  </si>
  <si>
    <t>05 1 02 01000</t>
  </si>
  <si>
    <t>Коммунальное хозяйство</t>
  </si>
  <si>
    <t>Муниципальная программа "Строительство, реконструкция и капитальный ремонт объектов инженерной инфраструктуры на территории Людиновского района"</t>
  </si>
  <si>
    <t>02 0 00 00000</t>
  </si>
  <si>
    <t>Подпрограмма "Чистая вода в Людиновском районе"</t>
  </si>
  <si>
    <t>02 1 00 00000</t>
  </si>
  <si>
    <t>Основное мероприятие "Восстановление и развитие эксплуатационно-технического состояния объектов водопроводно-канализационного хозяйства Людиновского района"</t>
  </si>
  <si>
    <t>02 1 02 00000</t>
  </si>
  <si>
    <t>Разработка ПСД, строительство, капитальный ремонт, содержание водопроводных сетей</t>
  </si>
  <si>
    <t>02 1 02 01000</t>
  </si>
  <si>
    <t>Проведение мероприятий по нормативному содержанию независимых источников водоснабжения в поселениях</t>
  </si>
  <si>
    <t>02 1 02 03000</t>
  </si>
  <si>
    <t>Подпрограмма "Расширение сети газопроводов и строительство объектов газификации, объектов коммунальной инфраструктуры на территории Людиновского района"</t>
  </si>
  <si>
    <t>02 2 00 00000</t>
  </si>
  <si>
    <t>Основное мероприятие "Развитие инфраструктуры для обеспечения природным газом потребителей Людиновского района"</t>
  </si>
  <si>
    <t>02 2 01 00000</t>
  </si>
  <si>
    <t>Разработка проектной документации на уличные газопроводы и котельные, оплата услуг по сбору исходных данных и подключению (технологическому присоединению) объектов капитального строительства к сетям газораспределения</t>
  </si>
  <si>
    <t>02 2 01 01000</t>
  </si>
  <si>
    <t>Ремонт и обслуживание газопроводов на территории Людиновского района</t>
  </si>
  <si>
    <t>02 2 01 02000</t>
  </si>
  <si>
    <t>Основное мероприятие "Развитие объектов коммунальной инфраструктуры для обеспечения инженерными коммуникациями и подъездными путями земельных участков многодетных семей"</t>
  </si>
  <si>
    <t>02 2 02 00000</t>
  </si>
  <si>
    <t>Развитие объектов коммунальной инфраструктуры для обеспечения инженерными коммуникациями и подъездными путями земельных участков многодетных семей</t>
  </si>
  <si>
    <t>02 2 02 01000</t>
  </si>
  <si>
    <t>Муниципальная программа "Совершенствование системы гидротехнических сооружений на территории Людиновского района"</t>
  </si>
  <si>
    <t>28 0 00 00000</t>
  </si>
  <si>
    <t>Основное мероприятие "Обеспечение непрерывности эксплуатации, технического обслуживания и безопасности ГТС путем выполнения комплекса мероприятий по содержанию и поддержанию ГТС в нормативном состоянии"</t>
  </si>
  <si>
    <t>28 0 01 00000</t>
  </si>
  <si>
    <t>Обеспечение непрерывности эксплуатации, технического обслуживания и безопасности ГТС путем выполнения комплекса мероприятий по содержанию и поддержанию ГТС в нормативном состоянии</t>
  </si>
  <si>
    <t>28 0 01 01000</t>
  </si>
  <si>
    <t>Основное мероприятие "Создание материальных запасов для ликвидации возможных последствий чрезвычайных ситуаций на ГТС"</t>
  </si>
  <si>
    <t>28 0 02 00000</t>
  </si>
  <si>
    <t>Создание материальных запасов для ликвидации возможных последствий чрезвычайных ситуаций на ГТС</t>
  </si>
  <si>
    <t>28 0 02 01000</t>
  </si>
  <si>
    <t>Основное мероприятие "Выполнение работ по замечаниям, предписаниям декларации безопасности ГТС"</t>
  </si>
  <si>
    <t>28 0 03 00000</t>
  </si>
  <si>
    <t>28 0 03 02000</t>
  </si>
  <si>
    <t>28 0 05 00000</t>
  </si>
  <si>
    <t>28 0 05 02000</t>
  </si>
  <si>
    <t>Муниципальная программа "Повышение эффективности использования топливно-энергетических ресурсов в Людиновском районе"</t>
  </si>
  <si>
    <t>30 0 00 00000</t>
  </si>
  <si>
    <t>Основное мероприятие "Энергосбережение в сфере ЖКХ"</t>
  </si>
  <si>
    <t>30 0 02 00000</t>
  </si>
  <si>
    <t>Разработка ПСД отопительных котельных с применением энергосберегающего оборудования и технологий, выполнение мероприятий по ремонту зданий котельных и теплотрасс</t>
  </si>
  <si>
    <t>30 0 02 01000</t>
  </si>
  <si>
    <t>Субсидии на возмещение затрат, связанных с приобретением топливно-энергетических ресурсов предприятиям жилищно-коммунального хозяйства на территории района</t>
  </si>
  <si>
    <t>30 0 02 08000</t>
  </si>
  <si>
    <t>Подключение социальных объектов на селе к объектам инфраструктуры и благоустройство территорий ФАПов</t>
  </si>
  <si>
    <t>48 2 01 02000</t>
  </si>
  <si>
    <t>Покупка техники для выполнения муниципальным районом возложенных на него полномочий</t>
  </si>
  <si>
    <t>48 2 01 04000</t>
  </si>
  <si>
    <t>ОХРАНА ОКРУЖАЮЩЕЙ СРЕДЫ</t>
  </si>
  <si>
    <t>Основное мероприятие "Поддержание сводного тома ПДВ"</t>
  </si>
  <si>
    <t>12 0 02 00000</t>
  </si>
  <si>
    <t>Поддержание сводного тома ПДВ</t>
  </si>
  <si>
    <t>12 0 02 01000</t>
  </si>
  <si>
    <t>Основное мероприятие "Ликвидация несанкционированных свалок бытовых отходов на территории муниципального района, внедрение системы раздельного сбора мусора"</t>
  </si>
  <si>
    <t>12 0 03 00000</t>
  </si>
  <si>
    <t>Ликвидация несанкционированных свалок бытовых отходов на территории муниципального района, внедрение системы раздельного сбора мусора</t>
  </si>
  <si>
    <t>12 0 03 01000</t>
  </si>
  <si>
    <t>Основное мероприятие "Установка, содержание и обслуживание контейнерных площадок в сельских населенных пунктах, приобретение контейнеров"</t>
  </si>
  <si>
    <t>12 0 04 00000</t>
  </si>
  <si>
    <t>Установка, содержание и обслуживание контейнерных площадок в сельских населенных пунктах, приобретение контейнеров</t>
  </si>
  <si>
    <t>12 0 04 01000</t>
  </si>
  <si>
    <t>Основное мероприятие "Содержание полигона ТБО"</t>
  </si>
  <si>
    <t>12 0 05 00000</t>
  </si>
  <si>
    <t>Обеспечение безопасности полигона ТБО</t>
  </si>
  <si>
    <t>12 0 05 01000</t>
  </si>
  <si>
    <t>Основное мероприятие "Реализация мероприятий по экологической реабилитации Людиновского водохранилища, включая внесения штамма хлореллы (альголизация) и зарыбление водохранилища"</t>
  </si>
  <si>
    <t>12 0 06 00000</t>
  </si>
  <si>
    <t>Реализация мероприятий по экологической реабилитации Людиновского водохранилища, включая внесения штамма хлореллы (альголизация) и зарыбление водохранилища</t>
  </si>
  <si>
    <t>12 0 06 01000</t>
  </si>
  <si>
    <t>Основное мероприятие "Учет численности животных, проведение мероприятий по организации конкурсов-смотров животных"</t>
  </si>
  <si>
    <t>12 0 07 00000</t>
  </si>
  <si>
    <t>Учет численности животных, проведение мероприятий по организации конкурсов-смотров животных</t>
  </si>
  <si>
    <t>12 0 07 01000</t>
  </si>
  <si>
    <t>Основное мероприятие "Мониторинг состояния окружающей среды Людиновского района"</t>
  </si>
  <si>
    <t>12 0 08 00000</t>
  </si>
  <si>
    <t>Мониторинг состояния окружающей среды Людиновского района</t>
  </si>
  <si>
    <t>12 0 08 01000</t>
  </si>
  <si>
    <t>Основное мероприятие "Борьба с борщевиком Сосновского в границах Людиновского района"</t>
  </si>
  <si>
    <t>12 0 09 00000</t>
  </si>
  <si>
    <t>Борьба с борщевиком Сосновского в границах Людиновского района</t>
  </si>
  <si>
    <t>12 0 09 01000</t>
  </si>
  <si>
    <t>ОБРАЗОВАНИЕ</t>
  </si>
  <si>
    <t>Молодежная политика</t>
  </si>
  <si>
    <t>Муниципальная программа "Поддержка развития российского казачества на территории муниципального района "Город Людиново и Людиновский район"</t>
  </si>
  <si>
    <t>06 0 00 00000</t>
  </si>
  <si>
    <t>Основное мероприятие "Сохранение духовно-нравственного наследия казачества"</t>
  </si>
  <si>
    <t>06 0 02 00000</t>
  </si>
  <si>
    <t>Организация и проведение фестивалей казачьей культуры, проведение тематических мероприятий в честь православных и казачьих праздников, участие в краевых культурных мероприятиях</t>
  </si>
  <si>
    <t>06 0 02 02000</t>
  </si>
  <si>
    <t>Основное мероприятие "Патриотическое воспитание молодежи в казачьих обществах"</t>
  </si>
  <si>
    <t>06 0 03 00000</t>
  </si>
  <si>
    <t>Подготовка и проведение учебно-полевых сборов, семинаров, смотров, иных мероприятий, направленных на совершенствование патриотического воспитания молодежи</t>
  </si>
  <si>
    <t>06 0 03 02000</t>
  </si>
  <si>
    <t>Основное мероприятие "Участие казачьих обществ в мероприятиях по охране общественного порядка, ликвидации последствий стихийных бедствий и оказанию помощи пострадавшим, природоохранных мероприятиях"</t>
  </si>
  <si>
    <t>06 0 04 00000</t>
  </si>
  <si>
    <t>Материальное и техническое обеспечение деятельности специализированных казачьих кадетских классов</t>
  </si>
  <si>
    <t>06 0 04 01000</t>
  </si>
  <si>
    <t>Муниципальная программа "Повышение эффективности реализации молодежной политики, развитие волонтерского движения, системы оздоровления и отдыха детей в Людиновском районе"</t>
  </si>
  <si>
    <t>18 0 00 00000</t>
  </si>
  <si>
    <t>Подпрограмма "Комплексные меры противодействия злоупотреблению наркотиками и их незаконному обороту в муниципальном районе "Город Людиново и Людиновский район"</t>
  </si>
  <si>
    <t>18 1 00 00000</t>
  </si>
  <si>
    <t>Основное мероприятие "Комплексные меры противодействия злоупотреблению наркотиками и их незаконному обороту в муниципальном районе"</t>
  </si>
  <si>
    <t>18 1 01 00000</t>
  </si>
  <si>
    <t>Комплексные меры противодействия злоупотреблению наркотиками и их незаконному обороту в муниципальном районе</t>
  </si>
  <si>
    <t>18 1 01 01000</t>
  </si>
  <si>
    <t>Подпрограмма "Молодежь Людиновского района"</t>
  </si>
  <si>
    <t>18 2 00 00000</t>
  </si>
  <si>
    <t>Основное мероприятие "Реализация мероприятий в сфере государственной молодежной политики"</t>
  </si>
  <si>
    <t>18 2 01 00000</t>
  </si>
  <si>
    <t>Реализация мероприятий в сфере государственной молодежной политики</t>
  </si>
  <si>
    <t>18 2 01 01000</t>
  </si>
  <si>
    <t>Основное мероприятие "Развитие добровольческой деятельности молодежи"</t>
  </si>
  <si>
    <t>18 2 02 00000</t>
  </si>
  <si>
    <t>Развитие добровольческой деятельности молодежи</t>
  </si>
  <si>
    <t>18 2 02 01000</t>
  </si>
  <si>
    <t>Основное мероприятие "Поддержка талантливой и одаренной молодежи"</t>
  </si>
  <si>
    <t>18 2 03 00000</t>
  </si>
  <si>
    <t>Поддержка талантливой и одаренной молодежи</t>
  </si>
  <si>
    <t>18 2 03 01000</t>
  </si>
  <si>
    <t>Основное мероприятие "Профилактика правонарушений, асоциального поведения молодежи"</t>
  </si>
  <si>
    <t>18 2 04 00000</t>
  </si>
  <si>
    <t>Профилактика правонарушений, асоциального поведения молодежи</t>
  </si>
  <si>
    <t>18 2 04 01000</t>
  </si>
  <si>
    <t>СОЦИАЛЬНАЯ ПОЛИТИКА</t>
  </si>
  <si>
    <t>Социальное обслуживание населения</t>
  </si>
  <si>
    <t>Муниципальная программа "Семья и дети в Людиновском районе"</t>
  </si>
  <si>
    <t>45 0 00 00000</t>
  </si>
  <si>
    <t>Подпрограмма "Вместе с семьей"</t>
  </si>
  <si>
    <t>Субсидии бюджетным учреждениям</t>
  </si>
  <si>
    <t>610</t>
  </si>
  <si>
    <t>Социальное обеспечение населения</t>
  </si>
  <si>
    <t>Муниципальная программа "Социальная поддержка граждан в Людиновском районе"</t>
  </si>
  <si>
    <t>03 0 00 00000</t>
  </si>
  <si>
    <t>Основное мероприятие "Предоставление мер социальной поддержки гражданам, находящимся в трудной жизненной ситуации"</t>
  </si>
  <si>
    <t>03 0 02 00000</t>
  </si>
  <si>
    <t>Оказание материальной помощи в связи с трудной жизненной ситуацией</t>
  </si>
  <si>
    <t>03 0 02 01000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</si>
  <si>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</si>
  <si>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</si>
  <si>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</si>
  <si>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</si>
  <si>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Оказание социальной помощи отдельным категориям граждан, находящимся в трудной жизненной ситуации</t>
  </si>
  <si>
    <t>03 0 02 03040</t>
  </si>
  <si>
    <t>Публичные нормативные социальные выплаты гражданам</t>
  </si>
  <si>
    <t>310</t>
  </si>
  <si>
    <t>Основное мероприятие "Предоставление мер социальной поддержки гражданам в виде пособий, компенсаций, субсидий, выплат и доплат к пенсии"</t>
  </si>
  <si>
    <t>03 0 04 00000</t>
  </si>
  <si>
    <t>Социальная поддержка работников культуры, проживающих и работающих в сельской местности (СП д.Манино)</t>
  </si>
  <si>
    <t>03 0 04 01510</t>
  </si>
  <si>
    <t>Социальная поддержка работников культуры, проживающих и работающих в сельской местности (СП с.Букань)</t>
  </si>
  <si>
    <t>03 0 04 01520</t>
  </si>
  <si>
    <t>Социальная поддержка работников культуры, проживающих и работающих в сельской местности (СП д.Заболотье)</t>
  </si>
  <si>
    <t>03 0 04 01530</t>
  </si>
  <si>
    <t>Социальная поддержка работников культуры, проживающих и работающих в сельской местности (СП д.Игнатовка)</t>
  </si>
  <si>
    <t>03 0 04 01540</t>
  </si>
  <si>
    <t>Социальная поддержка работников культуры, проживающих и работающих в сельской местности (СП с.Заречный)</t>
  </si>
  <si>
    <t>03 0 04 01550</t>
  </si>
  <si>
    <t>03 0 04 02000</t>
  </si>
  <si>
    <t>Иные выплаты населению</t>
  </si>
  <si>
    <t>360</t>
  </si>
  <si>
    <t>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</si>
  <si>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03 0 04 03010</t>
  </si>
  <si>
    <t>Предоставление гражданам субсидии на оплату жилого помещения и коммунальных услуг</t>
  </si>
  <si>
    <t>03 0 04 03020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</si>
  <si>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</si>
  <si>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03 0 04 52200</t>
  </si>
  <si>
    <t>Оплата жилищно-коммунальных услуг отдельным категориям граждан</t>
  </si>
  <si>
    <t>03 0 04 52500</t>
  </si>
  <si>
    <t>Компенсация отдельным категориям граждан оплаты взноса на капитальный ремонт общего имущества в многоквартирном доме</t>
  </si>
  <si>
    <t>03 0 04 R4620</t>
  </si>
  <si>
    <t>Муниципальная программа "Доступная среда в Людиновском районе"</t>
  </si>
  <si>
    <t>04 0 00 00000</t>
  </si>
  <si>
    <t>Основное мероприятие "Социальные выплаты к пенсиям лицам, замещавшим должности муниципальной службы"</t>
  </si>
  <si>
    <t>78 0 03 00000</t>
  </si>
  <si>
    <t>Социальные выплаты к пенсиям лицам, замещавшим должности муниципальной службы</t>
  </si>
  <si>
    <t>78 0 03 01000</t>
  </si>
  <si>
    <t>Охрана семьи и детства</t>
  </si>
  <si>
    <t>Осуществление деятельности по образованию патронатных семей для граждан пожилого возраста и инвалидов</t>
  </si>
  <si>
    <t>03 0 04 03060</t>
  </si>
  <si>
    <t>Основное мероприятие "Меры социальной поддержки детям, семьям с детьми Людиновского района"</t>
  </si>
  <si>
    <t>45 0 01 00000</t>
  </si>
  <si>
    <t>Обеспечение социальных выплат, пособий, компенсаций детям и семьям с детьми</t>
  </si>
  <si>
    <t>45 0 01 03300</t>
  </si>
  <si>
    <t>Осуществление ежемесячных выплат на детей в возрасте от трех до семи лет включительно</t>
  </si>
  <si>
    <t>45 0 01 R3020</t>
  </si>
  <si>
    <t>Основное мероприятие "Повышение ценности семьи, семейного образа жизни, пропаганда опыта социально благополучных семей"</t>
  </si>
  <si>
    <t>45 0 02 00000</t>
  </si>
  <si>
    <t>Пропаганда семейно-брачных отношений (проведение мероприятий)</t>
  </si>
  <si>
    <t>45 0 02 01000</t>
  </si>
  <si>
    <t>Основное мероприятие "Социальная поддержка многодетных семей"</t>
  </si>
  <si>
    <t>45 0 03 00000</t>
  </si>
  <si>
    <t>Льготный проезд детей</t>
  </si>
  <si>
    <t>45 0 03 01000</t>
  </si>
  <si>
    <t>Региональный проект "Финансовая поддержка семей при рождении детей"</t>
  </si>
  <si>
    <t>45 0 P1 00000</t>
  </si>
  <si>
    <t>45 0 P1 03300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</si>
  <si>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</si>
  <si>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45 0 P1 50840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</si>
  <si>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</si>
  <si>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45 0 P1 Д0840</t>
  </si>
  <si>
    <t>Другие вопросы в области социальной политики</t>
  </si>
  <si>
    <t>Оказание государственной социальной помощи на основании социального контракта отдельным категориям граждан</t>
  </si>
  <si>
    <t>03 0 02 R4040</t>
  </si>
  <si>
    <t>Основное мероприятие "Реализация мероприятий в целях реабилитации и социальной интеграции ветеранов и инвалидов"</t>
  </si>
  <si>
    <t>03 0 03 00000</t>
  </si>
  <si>
    <t>Социальная поддержка общественным объединениям ветеранов и инвалидов за счет местного бюджета (общество инвалидов)</t>
  </si>
  <si>
    <t>03 0 03 01410</t>
  </si>
  <si>
    <t>Социальная поддержка общественным объединениям ветеранов и инвалидов за счет местного бюджета (общество инвалидов по зрению)</t>
  </si>
  <si>
    <t>03 0 03 01420</t>
  </si>
  <si>
    <t>Социальная поддержка общественным объединениям ветеранов и инвалидов за счет местного бюджета (общество инвалидов по слуху)</t>
  </si>
  <si>
    <t>03 0 03 01430</t>
  </si>
  <si>
    <t>Социальная поддержка общественным объединениям ветеранов и инвалидов за счет местного бюджета (районная организация ветеранов)</t>
  </si>
  <si>
    <t>03 0 03 01440</t>
  </si>
  <si>
    <t>Социальная поддержка общественным объединениям ветеранов и инвалидов за счет местного бюджета (общество БМУ)</t>
  </si>
  <si>
    <t>03 0 03 01450</t>
  </si>
  <si>
    <t>Социальная поддержка общественным объединениям ветеранов и инвалидов за счет средств местного бюджета (красный крест)</t>
  </si>
  <si>
    <t>03 0 03 01470</t>
  </si>
  <si>
    <t>Основное мероприятие "Функционирование органов местного самоуправления в части выполнения передаваемых полномочий субъектов РФ"</t>
  </si>
  <si>
    <t>03 0 06 00000</t>
  </si>
  <si>
    <t>Организация исполнения переданных государственных полномочий</t>
  </si>
  <si>
    <t>03 0 06 03050</t>
  </si>
  <si>
    <t>ФИЗИЧЕСКАЯ КУЛЬТУРА И СПОРТ</t>
  </si>
  <si>
    <t>Другие вопросы в области физической культуры и спорта</t>
  </si>
  <si>
    <t>Муниципальная программа "Развитие физической культуры и спорта в Людиновском районе"</t>
  </si>
  <si>
    <t>13 0 00 00000</t>
  </si>
  <si>
    <t>Подпрограмма "Развитие физической культуры, массового спорта и спорта высших достижений"</t>
  </si>
  <si>
    <t>13 1 00 00000</t>
  </si>
  <si>
    <t>Основное мероприятие "Организация и проведение официальных физкультурных и спортивных мероприятий, иных мероприятий в области физической культуры и спорта"</t>
  </si>
  <si>
    <t>13 1 01 00000</t>
  </si>
  <si>
    <t>Физкультурно-массовая работа с населением Людиновского района</t>
  </si>
  <si>
    <t>13 1 01 01000</t>
  </si>
  <si>
    <t>Физкультурно-массовая работа с сельским населением Людиновского района</t>
  </si>
  <si>
    <t>13 1 01 01500</t>
  </si>
  <si>
    <t>Муниципальная программа "Развитие туризма в Людиновском районе"</t>
  </si>
  <si>
    <t>43 0 00 00000</t>
  </si>
  <si>
    <t>Основное мероприятие "Финансирование издания методической, справочной литературы по вопросам развития туризма"</t>
  </si>
  <si>
    <t>43 0 03 00000</t>
  </si>
  <si>
    <t>Финансирование издания методической, справочной литературы по вопросам развития туризма</t>
  </si>
  <si>
    <t>43 0 03 01000</t>
  </si>
  <si>
    <t>СРЕДСТВА МАССОВОЙ ИНФОРМАЦИИ</t>
  </si>
  <si>
    <t>Периодическая печать и издательства</t>
  </si>
  <si>
    <t>Муниципальная программа "Развитие и деятельность печатного средства массовой информации МАУ "Редакция газеты "Людиновский рабочий"</t>
  </si>
  <si>
    <t>23 0 00 00000</t>
  </si>
  <si>
    <t>Основное мероприятие "Предоставление субсидии МАУ "Редакция газеты "Людиновский рабочий" для подготовки, выпуска и распространения по подписке и в розницу средства массовой информации"</t>
  </si>
  <si>
    <t>23 0 01 00000</t>
  </si>
  <si>
    <t>Предоставление субсидии МАУ "Редакция газеты "Людиновский рабочий" на выполнение муниципального задания</t>
  </si>
  <si>
    <t>23 0 01 01000</t>
  </si>
  <si>
    <t>Субсидии автономным учреждениям</t>
  </si>
  <si>
    <t>620</t>
  </si>
  <si>
    <t>Основное мероприятие "Услуги по размещению материала в региональном эфире Телеканала "Россия-24"</t>
  </si>
  <si>
    <t>23 0 02 00000</t>
  </si>
  <si>
    <t>Услуги по размещению материала в региональном эфире Телеканала "Россия-24"</t>
  </si>
  <si>
    <t>23 0 02 01000</t>
  </si>
  <si>
    <t>Отдел финансов администрации муниципального района "Город Людиново и Людиновский район"</t>
  </si>
  <si>
    <t>002</t>
  </si>
  <si>
    <t>Основное мероприятие "Функционирование исполнительных органов местного самоуправления-местных администраций (отдел финансов)"</t>
  </si>
  <si>
    <t>51 0 03 00000</t>
  </si>
  <si>
    <t>Центральный аппарат (отдел финансов)</t>
  </si>
  <si>
    <t>51 0 03 00400</t>
  </si>
  <si>
    <t>Основное мероприятие "Реализация проектов развития общественной инфраструктуры муниципальных образований, основанных на местных инициативах"</t>
  </si>
  <si>
    <t>51 0 21 00000</t>
  </si>
  <si>
    <t>Реализация проектов развития общественной инфраструктуры муниципальных образований Людиновского района, основанных на местных инициативах</t>
  </si>
  <si>
    <t>51 0 21 01000</t>
  </si>
  <si>
    <t>Межбюджетные трансферты</t>
  </si>
  <si>
    <t>500</t>
  </si>
  <si>
    <t>Иные межбюджетные трансферты</t>
  </si>
  <si>
    <t>540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</si>
  <si>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</si>
  <si>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</si>
  <si>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</si>
  <si>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51 0 03 00220</t>
  </si>
  <si>
    <t>Дотации</t>
  </si>
  <si>
    <t>510</t>
  </si>
  <si>
    <t>004</t>
  </si>
  <si>
    <t>Спорт высших достижений</t>
  </si>
  <si>
    <t>Подпрограмма "Повышение эффективности управления развитием отрасли физической культуры и спорта"</t>
  </si>
  <si>
    <t>13 2 00 00000</t>
  </si>
  <si>
    <t>Основное мероприятие "Мероприятие по развитию учреждений в области физической культуры и спорта, в отношении которых администрация осуществляет функции и полномочия учредителя"</t>
  </si>
  <si>
    <t>13 2 01 00000</t>
  </si>
  <si>
    <t>13 2 01 02110</t>
  </si>
  <si>
    <t>13 2 01 02120</t>
  </si>
  <si>
    <t>13 2 01 02130</t>
  </si>
  <si>
    <t>Подпрограмма "Развитие материально-технической базы для занятий населения физической культурой и спортом"</t>
  </si>
  <si>
    <t>13 3 00 00000</t>
  </si>
  <si>
    <t>13 3 01 00000</t>
  </si>
  <si>
    <t>13 3 01 01000</t>
  </si>
  <si>
    <t>Основное мероприятие "Обеспечение безопасности и антитеррористической защищенности объектов спорта"</t>
  </si>
  <si>
    <t>13 3 02 00000</t>
  </si>
  <si>
    <t>Обеспечение безопасности и антитеррористической защищенности объектов спорта</t>
  </si>
  <si>
    <t>13 3 02 01200</t>
  </si>
  <si>
    <t>Контрольно-счетная палата муниципального района "Город Людиново и Людиновский район"</t>
  </si>
  <si>
    <t>005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</si>
  <si>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</si>
  <si>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Основное мероприятие "Функционирование контрольно-счетной палаты представительных органов муниципальных образований"</t>
  </si>
  <si>
    <t>51 0 06 00000</t>
  </si>
  <si>
    <t>Центральный аппарат</t>
  </si>
  <si>
    <t>51 0 06 00400</t>
  </si>
  <si>
    <t>Отдел культуры администрации муниципального района "Город Людиново и Людиновский район"</t>
  </si>
  <si>
    <t>056</t>
  </si>
  <si>
    <t>Дополнительное образование детей</t>
  </si>
  <si>
    <t>Основное мероприятие "Развитие образования в сфере культуры"</t>
  </si>
  <si>
    <t>11 0 01 00000</t>
  </si>
  <si>
    <t>Содержание казенных учреждений культуры в сфере образования</t>
  </si>
  <si>
    <t>11 0 01 01110</t>
  </si>
  <si>
    <t>Содержание казенных учреждений культуры в сфере образования  (прочее содержание)</t>
  </si>
  <si>
    <t>11 0 01 01120</t>
  </si>
  <si>
    <t>Развитие муниципальных учреждений дополнительного образования в сфере культуры</t>
  </si>
  <si>
    <t>11 0 01 S7010</t>
  </si>
  <si>
    <t>Основное мероприятие "Организация и проведение ремонтных работ в учреждениях культуры"</t>
  </si>
  <si>
    <t>11 0 08 00000</t>
  </si>
  <si>
    <t>Организация и проведение ремонтных работ в учреждениях культуры</t>
  </si>
  <si>
    <t>11 0 08 01000</t>
  </si>
  <si>
    <t>Основное мероприятие "Повышение уровня комплексной безопасности в учреждениях культуры и дополнительного образования"</t>
  </si>
  <si>
    <t>11 0 09 00000</t>
  </si>
  <si>
    <t>Повышение уровня комплексной безопасности в учреждениях культуры и дополнительного образования</t>
  </si>
  <si>
    <t>11 0 09 01000</t>
  </si>
  <si>
    <t>Региональный проект "Культурная среда"</t>
  </si>
  <si>
    <t>11 0 A1 00000</t>
  </si>
  <si>
    <t>Государственная поддержка отрасли культуры (приобретение в рамках федерального проекта "Обеспечение качественно нового уровня развития инфраструктуры культуры" музыкальных инструментов, оборудования и материалов для детских школ искусств по видам искусств и профессиональных образовательных организаций, находящихся в ведении органов государственной власти и муниципальных образований Калужской области в сфере культуры)</t>
  </si>
  <si>
    <t>11 0 A1 55191</t>
  </si>
  <si>
    <t>Государственная поддержка отрасли культуры (мероприятия в рамках федерального проекта "Обеспечение качественно нового уровня развития инфраструктуры культуры", направленные на модернизацию региональных и муниципальных детских школ искусств по видам искусств)</t>
  </si>
  <si>
    <t>11 0 A1 55194</t>
  </si>
  <si>
    <t>КУЛЬТУРА, КИНЕМАТОГРАФИЯ</t>
  </si>
  <si>
    <t>Культура</t>
  </si>
  <si>
    <t>Основное мероприятие "Укрепление и развитие материально-технической базы учреждений культуры (клубные учреждения)"</t>
  </si>
  <si>
    <t>11 0 03 00000</t>
  </si>
  <si>
    <t>Содержание казенных учреждений в сфере культуры</t>
  </si>
  <si>
    <t>11 0 03 02110</t>
  </si>
  <si>
    <t>Содержание казенных учреждений в сфере культуры (прочее содержание)</t>
  </si>
  <si>
    <t>11 0 03 02120</t>
  </si>
  <si>
    <t>Административно-управленческий аппарат ЦКР</t>
  </si>
  <si>
    <t>11 0 03 03100</t>
  </si>
  <si>
    <t>Содержание передвижного центра культуры</t>
  </si>
  <si>
    <t>11 0 03 03210</t>
  </si>
  <si>
    <t>Содержание передвижного центра культуры (прочее содержание)</t>
  </si>
  <si>
    <t>11 0 03 03220</t>
  </si>
  <si>
    <t>Содержание казенных учреждений культуры сельских поселений (СП "Деревня Манино")</t>
  </si>
  <si>
    <t>11 0 03 03311</t>
  </si>
  <si>
    <t>Содержание казенных учреждений культуры сельских поселений (СП "Село Букань")</t>
  </si>
  <si>
    <t>11 0 03 03312</t>
  </si>
  <si>
    <t>Содержание казенных учреждений культуры сельских поселений (СП "Деревня Заболотье")</t>
  </si>
  <si>
    <t>11 0 03 03313</t>
  </si>
  <si>
    <t>Содержание казенных учреждений культуры сельских поселений (СП "Деревня Игнатовка")</t>
  </si>
  <si>
    <t>11 0 03 03314</t>
  </si>
  <si>
    <t>Содержание казенных учреждений культуры сельских поселений (СП "Село Заречный")</t>
  </si>
  <si>
    <t>11 0 03 03315</t>
  </si>
  <si>
    <t>Содержание казенных учреждений культуры сельских поселений на исполнение полномочий (СП "Деревня Манино")</t>
  </si>
  <si>
    <t>11 0 03 03321</t>
  </si>
  <si>
    <t>Содержание казенных учреждений культуры сельских поселений на исполнение полномочий (СП "Село Букань")</t>
  </si>
  <si>
    <t>11 0 03 03322</t>
  </si>
  <si>
    <t>Содержание казенных учреждений культуры сельских поселений на исполнение полномочий (СП "Деревня Заболотье")</t>
  </si>
  <si>
    <t>11 0 03 03323</t>
  </si>
  <si>
    <t>Содержание казенных учреждений культуры сельских поселений на исполнение полномочий (СП "Деревня Игнатовка")</t>
  </si>
  <si>
    <t>11 0 03 03324</t>
  </si>
  <si>
    <t>Содержание казенных учреждений культуры сельских поселений на исполнение полномочий (СП "Село Заречный")</t>
  </si>
  <si>
    <t>11 0 03 03325</t>
  </si>
  <si>
    <t>Содержание казенных учреждений культуры сельских поселений (СП "Деревня Манино") (прочее содержание)</t>
  </si>
  <si>
    <t>11 0 03 03331</t>
  </si>
  <si>
    <t>Содержание казенных учреждений культуры сельских поселений (СП "Село Букань") (прочее содержание)</t>
  </si>
  <si>
    <t>11 0 03 03332</t>
  </si>
  <si>
    <t>Содержание казенных учреждений культуры сельских поселений (СП "Деревня Заболотье") (прочее содержание)</t>
  </si>
  <si>
    <t>11 0 03 03333</t>
  </si>
  <si>
    <t>Содержание казенных учреждений культуры сельских поселений (СП "Деревня Игнатовка") (прочее содержание)</t>
  </si>
  <si>
    <t>11 0 03 03334</t>
  </si>
  <si>
    <t>Содержание казенных учреждений культуры сельских поселений (СП "Село Заречный") (прочее содержание)</t>
  </si>
  <si>
    <t>11 0 03 03335</t>
  </si>
  <si>
    <t>Основное мероприятие "Развитие общедоступных библиотек"</t>
  </si>
  <si>
    <t>11 0 04 00000</t>
  </si>
  <si>
    <t>Содержание казенных учреждений в сфере библиотечного обслуживания</t>
  </si>
  <si>
    <t>11 0 04 03110</t>
  </si>
  <si>
    <t>Содержание казенных учреждений в сфере библиотечного обслуживания (прочее содержание)</t>
  </si>
  <si>
    <t>11 0 04 03120</t>
  </si>
  <si>
    <t>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образований)</t>
  </si>
  <si>
    <t>11 0 04 L5192</t>
  </si>
  <si>
    <t>Другие вопросы в области культуры, кинематографии</t>
  </si>
  <si>
    <t>Основное мероприятие "Поддержка и развитие традиционной народной культуры"</t>
  </si>
  <si>
    <t>11 0 02 00000</t>
  </si>
  <si>
    <t>Поддержка и развитие традиционной народной культуры</t>
  </si>
  <si>
    <t>11 0 02 01000</t>
  </si>
  <si>
    <t>Основное мероприятие "Обеспечение сохранения, использования и популяризации объектов наследия и военно-мемориальных объектов"</t>
  </si>
  <si>
    <t>11 0 05 00000</t>
  </si>
  <si>
    <t>Обеспечение сохранения, использования и популяризации объектов наследия и военно-мемориальных объектов</t>
  </si>
  <si>
    <t>11 0 05 04000</t>
  </si>
  <si>
    <t>Реализация федеральной целевой программы "Увековечение памяти погибших при защите Отечества на 2019 - 2024 годы"</t>
  </si>
  <si>
    <t>11 0 05 L2990</t>
  </si>
  <si>
    <t>Основное мероприятие "Проведение мероприятий в сфере культуры, искусства, кинематографии"</t>
  </si>
  <si>
    <t>11 0 06 00000</t>
  </si>
  <si>
    <t>Проведение мероприятий в сфере культуры</t>
  </si>
  <si>
    <t>11 0 06 05000</t>
  </si>
  <si>
    <t>Основное мероприятие "Содержание прочих учреждений культуры"</t>
  </si>
  <si>
    <t>11 0 07 00000</t>
  </si>
  <si>
    <t>Содержание прочих учреждений культуры (отдел бухгалтерского учета)</t>
  </si>
  <si>
    <t>11 0 07 02210</t>
  </si>
  <si>
    <t>Основное мероприятие "Функционирование исполнительных органов местного самоуправления-местных администраций (отдел культуры)"</t>
  </si>
  <si>
    <t>51 0 05 00000</t>
  </si>
  <si>
    <t>Центральный аппарат (отдел культуры)</t>
  </si>
  <si>
    <t>51 0 05 00400</t>
  </si>
  <si>
    <t>Отдел образования администрации муниципального района "Город Людиново и Людиновский район"</t>
  </si>
  <si>
    <t>075</t>
  </si>
  <si>
    <t>Дошкольное образование</t>
  </si>
  <si>
    <t>Муниципальная программа "Развитие образования в Людиновском районе"</t>
  </si>
  <si>
    <t>16 0 00 00000</t>
  </si>
  <si>
    <t>Подпрограмма "Развитие дошкольного образования"</t>
  </si>
  <si>
    <t>16 1 00 00000</t>
  </si>
  <si>
    <t>Основное мероприятие "Обеспечение деятельности (оказание услуг) муниципальных дошкольных образовательных организаций (детские сады)"</t>
  </si>
  <si>
    <t>16 1 01 00000</t>
  </si>
  <si>
    <t>Содержание казенных учреждений в сфере дошкольного образования</t>
  </si>
  <si>
    <t>16 1 01 01110</t>
  </si>
  <si>
    <t>Содержание казенных учреждений в сфере дошкольного образования (прочее содержание)</t>
  </si>
  <si>
    <t>16 1 01 01120</t>
  </si>
  <si>
    <t>16 1 02 00000</t>
  </si>
  <si>
    <t>Основное мероприятие "Создание условий для осуществления присмотра и ухода за детьми в муниципальных дошкольных образовательных организациях"</t>
  </si>
  <si>
    <t>16 1 04 00000</t>
  </si>
  <si>
    <t>Создание условий для осуществления присмотра и ухода за детьми в муниципальных дошкольных образовательных организациях</t>
  </si>
  <si>
    <t>Основное мероприятие "Совершенствование образовательной среды дошкольных образовательных организаций для обеспечения качества дошкольного образования"</t>
  </si>
  <si>
    <t>16 1 05 00000</t>
  </si>
  <si>
    <t>Изменение организационно-финансовых механизмов развития системы дошкольного образования (питание)</t>
  </si>
  <si>
    <t>16 1 05 02010</t>
  </si>
  <si>
    <t>Основное мероприятие "Организация участия руководителей, педагогов и воспитанников дошкольных образовательных организаций в конкурсах различного уровня"</t>
  </si>
  <si>
    <t>16 1 06 00000</t>
  </si>
  <si>
    <t>Организация проведения конкурса профессионального мастерства педагогических работников "Воспитатель года" и участие победителя в региональном этапе конкурса</t>
  </si>
  <si>
    <t>16 1 06 01000</t>
  </si>
  <si>
    <t>Подпрограмма "Развитие общего образования"</t>
  </si>
  <si>
    <t>16 2 00 00000</t>
  </si>
  <si>
    <t>Основное мероприятие "Создание условий получения качественного образования"</t>
  </si>
  <si>
    <t>16 2 09 00000</t>
  </si>
  <si>
    <t>Повышение уровня комплексной безопасности в образовательных организациях</t>
  </si>
  <si>
    <t>16 2 09 02000</t>
  </si>
  <si>
    <t>Общее образование</t>
  </si>
  <si>
    <t>Основное мероприятие "Организация досуга в летних пришкольных лагерях"</t>
  </si>
  <si>
    <t>07 2 01 00000</t>
  </si>
  <si>
    <t>Организация досуга в летних пришкольных лагерях</t>
  </si>
  <si>
    <t>07 2 01 01000</t>
  </si>
  <si>
    <t>Основное мероприятие "Обеспечение деятельности (оказание услуг) муниципальных общеобразовательных организаций" (школы)</t>
  </si>
  <si>
    <t>16 2 01 00000</t>
  </si>
  <si>
    <t>Содержание казенных учреждений общего образования</t>
  </si>
  <si>
    <t>16 2 01 01110</t>
  </si>
  <si>
    <t>Содержание казенных учреждений общего образования (прочее образование)</t>
  </si>
  <si>
    <t>16 2 01 01120</t>
  </si>
  <si>
    <t>Основное мероприятие "Получение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осуществляющих общеобразовательную деятельность по имеющим государственную аккредитацию основным общеобразовательным программам"</t>
  </si>
  <si>
    <t>16 2 02 00000</t>
  </si>
  <si>
    <t>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осуществляющих общеобразовательную деятельность по имеющим государственную аккредитацию основным общеобразовательным программам</t>
  </si>
  <si>
    <t>Основное мероприятие "Финансовое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образования"</t>
  </si>
  <si>
    <t>16 2 03 00000</t>
  </si>
  <si>
    <t>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</si>
  <si>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>Основное мероприятие "Совершенствование образовательной среды общеобразовательных организаций для обеспечения качества школьного образования"</t>
  </si>
  <si>
    <t>16 2 04 00000</t>
  </si>
  <si>
    <t>Изменение организационно-финансовых механизмов развития системы школьного образования (питание)</t>
  </si>
  <si>
    <t>16 2 04 01000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</si>
  <si>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</si>
  <si>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16 2 04 L3040</t>
  </si>
  <si>
    <t>Основное мероприятие "Поддержка молодых специалистов-педагогических работников"</t>
  </si>
  <si>
    <t>16 2 07 00000</t>
  </si>
  <si>
    <t>Оплата найма за жилье молодым специалистам</t>
  </si>
  <si>
    <t>16 2 07 01000</t>
  </si>
  <si>
    <t>Реализация мероприятий по модернизации школьных систем образования</t>
  </si>
  <si>
    <t>16 2 09 L7500</t>
  </si>
  <si>
    <t>Основное мероприятие "Ежемесячное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организаций"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</si>
  <si>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</si>
  <si>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Подпрограмма "Развитие дополнительного образования детей"</t>
  </si>
  <si>
    <t>16 3 00 00000</t>
  </si>
  <si>
    <t>Основное мероприятие "Обеспечение деятельности (оказание услуг) муниципальных учреждений дополнительного образования"</t>
  </si>
  <si>
    <t>16 3 01 00000</t>
  </si>
  <si>
    <t>Содержание образовательных учреждений дополнительного образования</t>
  </si>
  <si>
    <t>16 3 01 01110</t>
  </si>
  <si>
    <t>Содержание образовательных учреждений дополнительного образования (прочее содержание)</t>
  </si>
  <si>
    <t>16 3 01 01120</t>
  </si>
  <si>
    <t>Подпрограмма "Развитие системы отдыха и оздоровления детей Людиновского района"</t>
  </si>
  <si>
    <t>18 3 00 00000</t>
  </si>
  <si>
    <t>Основное мероприятие "Организация отдыха и оздоровления детей"</t>
  </si>
  <si>
    <t>18 3 01 00000</t>
  </si>
  <si>
    <t>Развитие системы отдыха и оздоровления детей Людиновского района</t>
  </si>
  <si>
    <t>18 3 01 01000</t>
  </si>
  <si>
    <t>Организация отдыха и оздоровления детей (лагеря при школьных площадках)</t>
  </si>
  <si>
    <t>18 3 01 S8070</t>
  </si>
  <si>
    <t>Другие вопросы в области образования</t>
  </si>
  <si>
    <t>Основное мероприятие "Развитие служб обеспечения деятельности в образовании"</t>
  </si>
  <si>
    <t>16 0 01 00000</t>
  </si>
  <si>
    <t>Содержание отдела бухгалтерского учета</t>
  </si>
  <si>
    <t>16 0 01 01110</t>
  </si>
  <si>
    <t>Содержание информационно-методического отдела</t>
  </si>
  <si>
    <t>16 0 01 01210</t>
  </si>
  <si>
    <t>Основное мероприятие "Поддержка одаренных детей и их наставников"</t>
  </si>
  <si>
    <t>16 2 06 00000</t>
  </si>
  <si>
    <t>Поддержка одаренных детей и их наставников</t>
  </si>
  <si>
    <t>16 2 06 01000</t>
  </si>
  <si>
    <t>Основное мероприятие "Развитие системы воспитания и социализации обучающихся"</t>
  </si>
  <si>
    <t>16 2 08 00000</t>
  </si>
  <si>
    <t>Развитие системы воспитания и социализации обучающихся</t>
  </si>
  <si>
    <t>16 2 08 01000</t>
  </si>
  <si>
    <t>Модернизация системы образования</t>
  </si>
  <si>
    <t>16 2 09 01000</t>
  </si>
  <si>
    <t>Основное мероприятие "Функционирование исполнительных органов местного самоуправления-местных администраций (отдел образования)"</t>
  </si>
  <si>
    <t>51 0 04 00000</t>
  </si>
  <si>
    <t>Центральный аппарат (отдел образования)</t>
  </si>
  <si>
    <t>51 0 04 00400</t>
  </si>
  <si>
    <t>16 1 03 00000</t>
  </si>
  <si>
    <t>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</si>
  <si>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16 1 03 16030</t>
  </si>
  <si>
    <t>Всего</t>
  </si>
  <si>
    <t>01 00</t>
  </si>
  <si>
    <t>01 03</t>
  </si>
  <si>
    <t>01 04</t>
  </si>
  <si>
    <t>01 05</t>
  </si>
  <si>
    <t>01 07</t>
  </si>
  <si>
    <t>01 11</t>
  </si>
  <si>
    <t>01 13</t>
  </si>
  <si>
    <t>03 00</t>
  </si>
  <si>
    <t>03 04</t>
  </si>
  <si>
    <t>03 09</t>
  </si>
  <si>
    <t>03 10</t>
  </si>
  <si>
    <t>03 14</t>
  </si>
  <si>
    <t>04 00</t>
  </si>
  <si>
    <t>04 05</t>
  </si>
  <si>
    <t>04 08</t>
  </si>
  <si>
    <t>04 09</t>
  </si>
  <si>
    <t>04 12</t>
  </si>
  <si>
    <t>05 00</t>
  </si>
  <si>
    <t>05 01</t>
  </si>
  <si>
    <t>05 02</t>
  </si>
  <si>
    <t>06 00</t>
  </si>
  <si>
    <t>06 03</t>
  </si>
  <si>
    <t>07 00</t>
  </si>
  <si>
    <t>07 07</t>
  </si>
  <si>
    <t>10 00</t>
  </si>
  <si>
    <t>10 02</t>
  </si>
  <si>
    <t>10 03</t>
  </si>
  <si>
    <t>10 04</t>
  </si>
  <si>
    <t>10 06</t>
  </si>
  <si>
    <t>11 00</t>
  </si>
  <si>
    <t>11 05</t>
  </si>
  <si>
    <t>12 00</t>
  </si>
  <si>
    <t>12 02</t>
  </si>
  <si>
    <t>14 00</t>
  </si>
  <si>
    <t>14 01</t>
  </si>
  <si>
    <t>11 03</t>
  </si>
  <si>
    <t>01 06</t>
  </si>
  <si>
    <t>07 03</t>
  </si>
  <si>
    <t>08 00</t>
  </si>
  <si>
    <t>08 01</t>
  </si>
  <si>
    <t>08 04</t>
  </si>
  <si>
    <t>07 01</t>
  </si>
  <si>
    <t>07 02</t>
  </si>
  <si>
    <t>07 09</t>
  </si>
  <si>
    <t>(в рублях)</t>
  </si>
  <si>
    <t>51 0 17 00530</t>
  </si>
  <si>
    <t>Стимулирование руководителей исполнительно-распорядительных органов муниципальных образований области</t>
  </si>
  <si>
    <t>830</t>
  </si>
  <si>
    <t xml:space="preserve">Исполнение судебных актов </t>
  </si>
  <si>
    <t>Основное мероприятие ""Разработка местных нормативов градостроительного проектирования муниципального района "Город Людиново и Людиновский район"</t>
  </si>
  <si>
    <t>Разработка местных нормативов градостроительного проектирования муниципального района "Город Людиново и Людиновский район"</t>
  </si>
  <si>
    <t>Разработка землеустроительной документации по описанию границ (части границ) населенных пунктов и территориальных зон муниципального района "Город Людиново и Людиновский район"</t>
  </si>
  <si>
    <t>12 0 06 00150</t>
  </si>
  <si>
    <t>Реализация мероприятий по экологической реабилитации Людиновского водохранилища</t>
  </si>
  <si>
    <t>43 0 04 00000</t>
  </si>
  <si>
    <t>Основное мероприятие "Участие в выставках, форумах с целью рекламы туристского потенциала Людиновского района, привлечения инвесторов в туриндустрию"</t>
  </si>
  <si>
    <t>Участие в выставках, форумах с целью рекламы туристского потенциала Людиновского района, привлечения инвесторов в туриндустрию</t>
  </si>
  <si>
    <t>43 0 04 01000</t>
  </si>
  <si>
    <t>23 0 06 00000</t>
  </si>
  <si>
    <t>23 0 06 01000</t>
  </si>
  <si>
    <t>18 3 01 01600</t>
  </si>
  <si>
    <t>Организация отдыха и оздоровления детей (досуговая площадка)</t>
  </si>
  <si>
    <t>Реализация школьных инициатив</t>
  </si>
  <si>
    <t>16 2 09 00190</t>
  </si>
  <si>
    <t>Организация отдыха и оздоровления детей (оздоровительный лагерь )</t>
  </si>
  <si>
    <t>13 3 01 01300</t>
  </si>
  <si>
    <t>66 0 00 00000</t>
  </si>
  <si>
    <t>66 0 00 01000</t>
  </si>
  <si>
    <t>Непрограммные расходы (расходы на исполнения представления Контрольно-счетной палаты)</t>
  </si>
  <si>
    <t>18 3 01 01300</t>
  </si>
  <si>
    <t>Основное мероприятие "Приобретение спортивного инвентаря"</t>
  </si>
  <si>
    <t>Приобретение спортивного инвентаря</t>
  </si>
  <si>
    <t>Ремонт объектов спорта, строительство, реконструкция спортивных объектов</t>
  </si>
  <si>
    <t>Муниципальное казенное учреждение дополнительного образования "Спортивная школа олимпийского резерва "Триумф" имени М.А.Ухиной"</t>
  </si>
  <si>
    <t>Бюджетные ассигнования на 2024 год</t>
  </si>
  <si>
    <t>Предупреждение и ликвидация последствий ЧС</t>
  </si>
  <si>
    <t>Организация информирования населения о ЧС ( в т.ч. мониторинг)</t>
  </si>
  <si>
    <t>Организация работы пунктов временного размещения населения</t>
  </si>
  <si>
    <t>Создание и своевременное восполнение резерва материальных ресурсов для ликвидации ЧС</t>
  </si>
  <si>
    <t>Основное мероприятие "Организация и осуществление мероприятий по ГО, защите населения и территории муниципального района от чрезвычайных ситуаций"</t>
  </si>
  <si>
    <t>Поддержание в готовности защитных сооружений ГО</t>
  </si>
  <si>
    <t>Создание и поддержание в состоянии постоянной готовности средств ГО</t>
  </si>
  <si>
    <t>Организация подготовки населения муниципального района в области ГОЧС</t>
  </si>
  <si>
    <t>Приобретение необходимого снаряжения, оборудования и инструмента для организации функционирования нештатного АСФ</t>
  </si>
  <si>
    <t>Подготовка аварийных формирований, их обеспечение спецодеждой и техническими средствами, покупка оборудования для мобильного пункта обогрева</t>
  </si>
  <si>
    <t>Основное мероприятие "Осуществление мероприятий по обеспечению безопасности людей на водных объектах, охране их жизни и здоровья"</t>
  </si>
  <si>
    <t>Содержание спасательной службы на водных объектах муниципального района</t>
  </si>
  <si>
    <t>Подготовка и проведение купального сезона (оборудование мест отдыха (пляжей), патрулирование и т.д.)</t>
  </si>
  <si>
    <t>Основное мероприятие "Обеспечение первичных мер пожарной безопасности в границах муниципального района, за границами городских и сельских населенных пунктов"</t>
  </si>
  <si>
    <t>Заключение договоров на профилактику и тушение пожаров в городских лесах</t>
  </si>
  <si>
    <t>Обеспечение деятельности подразделений ДПК</t>
  </si>
  <si>
    <t>Закупка и обновления антивирусных программ для защищенного ПК</t>
  </si>
  <si>
    <t>Закупка наглядных пособий, агитационных материалов</t>
  </si>
  <si>
    <t>10 1 01 02000</t>
  </si>
  <si>
    <t>10 1 01 03000</t>
  </si>
  <si>
    <t>10 1 01 04000</t>
  </si>
  <si>
    <t>10 1 02 02000</t>
  </si>
  <si>
    <t>10 1 02 03000</t>
  </si>
  <si>
    <t>10 1 02 04000</t>
  </si>
  <si>
    <t>10 1 03 02000</t>
  </si>
  <si>
    <t>10 1 04 02000</t>
  </si>
  <si>
    <t>10 1 04 03000</t>
  </si>
  <si>
    <t>10 1 05 00000</t>
  </si>
  <si>
    <t>10 1 05 01000</t>
  </si>
  <si>
    <t>10 1 05 02000</t>
  </si>
  <si>
    <t>10 1 05 03000</t>
  </si>
  <si>
    <t>10 1 08 00000</t>
  </si>
  <si>
    <t>Основное мероприятие "Работы по межеванию и постановке на государственный кадастровый учет земельных участков с целью предоставления без проведения торгов, включая расходы на топографическую съемку, раздел и объединение земельных участков"</t>
  </si>
  <si>
    <t>Работы по межеванию и постановке на государственный кадастровый учет земельных участков с целью предоставления без проведения торгов, включая расходы на топографическую съемку, раздел и объединение земельных участков</t>
  </si>
  <si>
    <t>38 0 06 01000</t>
  </si>
  <si>
    <t>Основное мероприятие "Реализация Прогнозного плана (программы) приватизации муниципального имущества - расходы на оценку объектов, в том числе оценку изымаемых помещений"</t>
  </si>
  <si>
    <t>38 0 08 00000</t>
  </si>
  <si>
    <t>38 0 08 01000</t>
  </si>
  <si>
    <t>16 2 10 00000</t>
  </si>
  <si>
    <t>Дополнительная мера социальной поддержки членам семей военнослужащих, мобилизованных, добровольцев, командированных лиц,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с Законом Калужской области "О дополнительных мерах социальной поддержки членов семей военнослужащих, сотрудников некоторых федеральных государственных органов, принимающих (принимавших) участие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Украины, граждан Российской Федерации, призванных на военную службу по мобилизации в Вооруженные Силы Российской Федерации, граждан, добровольно выполняющих (выполнявших) задачи в ходе проведения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Украины, а также лиц, направленных (командированных) для выполнения задач на территориях Донецкой Народной Республики, Луганской Народной Республики, Запорожской области и Херсонской области"</t>
  </si>
  <si>
    <t>Основное мероприятие" Социальная поддержка обучающихся"</t>
  </si>
  <si>
    <t>16 2 10 16910</t>
  </si>
  <si>
    <t>16 2 10 16920</t>
  </si>
  <si>
    <t>Дополнительная мера социальной поддержки детям (в том числе усыновленным (удочеренным)) военнослужащих, добровольцев, мобилизованных, а также  детям супруги (супруга) военнослужащих, добровольцев, мобилизованных, находящихся на  содержании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с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Федерации"</t>
  </si>
  <si>
    <t>Региональный проект "Патриотическое воспитание граждан Российской Федерации (Калужская область)"</t>
  </si>
  <si>
    <t>16 2 ЕВ 00000</t>
  </si>
  <si>
    <t>16 2 ЕВ 51790</t>
  </si>
  <si>
    <t>16 2 11 00000</t>
  </si>
  <si>
    <t>16 2 03 16340</t>
  </si>
  <si>
    <t>16 1 02 16310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</si>
  <si>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Калужской области, финансовое обеспечение получения дошкольного образования в частных дошкольных образовательных организациях, находящихся на территории Калужской области</t>
  </si>
  <si>
    <t>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</si>
  <si>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Основное мероприятие "Финансовое обеспечение получения дошкольного, начального общего, основного общего, среднего общего образования в муниципальных и частных образовательных организациях, находящихся на территории Калужской области, обеспечение дополнительного образования детей в муниципальных образовательных организациях, находящихся на территории Калужской области"</t>
  </si>
  <si>
    <t>Основное мероприятие "Выплата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образования"</t>
  </si>
  <si>
    <t>Осуществление государственного полномочия по осуществлению уведомительной регистрации территориальных соглашений и коллективных договоров</t>
  </si>
  <si>
    <t>Основное мероприятие Организация мероприятий при осуществлении деятельности по обращению с животными без владельцев"</t>
  </si>
  <si>
    <t>16 1 04 S6320</t>
  </si>
  <si>
    <t>11 0 14 00800</t>
  </si>
  <si>
    <t>11 0 A1 55130</t>
  </si>
  <si>
    <t>Развитие сети учреждений культурно-досугового типа</t>
  </si>
  <si>
    <t>25 1 04 00000</t>
  </si>
  <si>
    <t>25 1 04 88410</t>
  </si>
  <si>
    <t>45 0 04 00000</t>
  </si>
  <si>
    <t>Основное мероприятие "Обеспечение функционирования учреждений"</t>
  </si>
  <si>
    <t>45 0 04 03410</t>
  </si>
  <si>
    <t>Осуществление государственных полномочий по организации социального обслуживания в Калужской области граждан в соответствии с Федеральным законом "Об основах социального обслуживания граждан в Российской Федерации", Законом Калужской области "О регулировании отдельных правоотношений в сфере предоставления социальных услуг в Калужской области" (кроме принятия решения о признании гражданина нуждающимся в социальном обслуживании либо об отказе в социальном обслуживании, составления индивидуальной программы предоставления социальных услуг) и осуществление мер по профилактике безнадзорности несовершеннолетних и организации индивидуальной профилактической работы в отношении безнадзорных и беспризорных несовершеннолетних, их родителей или иных законных представителей, не исполняющих своих обязанностей по воспитанию, содержанию несовершеннолетних и (или) отрицательно влияющих на их поведение либо жестоко обращающихся с ними, в соответствии с Федеральным законом "Об основах системы профилактики безнадзорности и правонарушений несовершеннолетних"</t>
  </si>
  <si>
    <t>13 3 P5 52290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</si>
  <si>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</si>
  <si>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16 2 02 16330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</si>
  <si>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</si>
  <si>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Основное мероприятие "Межевание и постановка на учет колодцев"</t>
  </si>
  <si>
    <t>Межевание и постановка на учет колодцев</t>
  </si>
  <si>
    <t>Основное мероприятие "Формирование доступной среды для инвалидов и маломобильных групп населения"</t>
  </si>
  <si>
    <t>04 0 02 00000</t>
  </si>
  <si>
    <t>04 0 02 01000</t>
  </si>
  <si>
    <t>Формирование доступной среды для инвалидов и маломобильных групп населения</t>
  </si>
  <si>
    <t>Подпрограмма "Обеспечение жильем отдельных категорий граждан, состоящих на учете в качестве нуждающихся в жилых помещениях на территории Людиновского района"</t>
  </si>
  <si>
    <t>05 4 00 00000</t>
  </si>
  <si>
    <t>Основное мероприятие "Обеспечение жильем отдельных категорий граждан, состоящих на учете в качестве нуждающихся в жилых помещениях"</t>
  </si>
  <si>
    <t>05 4 01 00000</t>
  </si>
  <si>
    <t>Выделение денежных средств на приобретение жилья отдельным категориям граждан</t>
  </si>
  <si>
    <t>05 4 01 01000</t>
  </si>
  <si>
    <t>Разработка ПСД на капитальный ремонт ГТС и экспертиза проектной документации</t>
  </si>
  <si>
    <t>Основное мероприятие "Районный конкурс журналистских работ "Судьба и Родина - едины"</t>
  </si>
  <si>
    <t>Районный конкурс журналистских работ "Судьба и Родина - едины"</t>
  </si>
  <si>
    <t>23 0 03 01000</t>
  </si>
  <si>
    <t>23 0 03 00000</t>
  </si>
  <si>
    <t>Содержание учреждений в сфере физической культуры</t>
  </si>
  <si>
    <t>Содержание учреждений в сфере физической культуры (прочее содержание)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</si>
  <si>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организациях; финансовое обеспечение получения дошкольного образования в частных дошкольных образовательных организациях, посредством предоставления субвенций местным бюджетам"</t>
  </si>
  <si>
    <t>Оказание содействия избирательным комиссиям в подготовке референдумов, проведение выборов всех уровней, общероссийского голосования</t>
  </si>
  <si>
    <t>Подведение итогов референдумов и выборов всех уровней. Проведение конкурса среди участников участковых избирательных комиссий</t>
  </si>
  <si>
    <t>Основное мероприятие "Участие в предупреждении и ликвидации последствий чрезвычайных ситуаций на территории муниципального района"</t>
  </si>
  <si>
    <t>Основное мероприятие "Создание, содержание и организация деятельности АСФ"</t>
  </si>
  <si>
    <t>Изготовление и установка информационных знаков, баннеров, стендов, ограждений</t>
  </si>
  <si>
    <t>Создание условий для забора воды из источников наружного водоснабжения, закупка оборудования для пожаротушения</t>
  </si>
  <si>
    <t>Решение задач по предотвращению угроз террористического характера, профилактики терроризма</t>
  </si>
  <si>
    <t>11 0 A1 54540</t>
  </si>
  <si>
    <t>Создание модельных муниципальных библиотек</t>
  </si>
  <si>
    <t>Меры социальной поддержки отдельным категориям граждан на возмещение расходов, связанных с установкой внутридомового газового оборудования</t>
  </si>
  <si>
    <t>03 0 04 03080</t>
  </si>
  <si>
    <t>03 0 P1 00000</t>
  </si>
  <si>
    <t>Меры социальной поддержки по улучшению жилищных условий многодетных семей в соответствии с пунктом 2 статьи 7.1. Закона Калужской области "О статусе многодетной семьи в Калужской области и мерах ее социальной поддержки"</t>
  </si>
  <si>
    <t>03 0 P1 04280</t>
  </si>
  <si>
    <t>Муниципальная программа "Совершенствование деятельности органов местного самоуправления муниципального района "Город Людиново и Людиновский район"</t>
  </si>
  <si>
    <t>Муниципальная программа "Совершенствование деятельности органов местного самоуправления муниципального района "Город Людиново и Людиновский район""</t>
  </si>
  <si>
    <t>Муниципальная программа "Управление имущественным комплексом муниципального района "Город Людиново и Людиновский район"</t>
  </si>
  <si>
    <t>38 1 00 00000</t>
  </si>
  <si>
    <t>Подпрограмма "Управление земельными и муниципальными ресурсами Людиновского района"</t>
  </si>
  <si>
    <t>38 1 01 00000</t>
  </si>
  <si>
    <t>38 1 01 01000</t>
  </si>
  <si>
    <t>38 1 02 00000</t>
  </si>
  <si>
    <t>38 1 02 01000</t>
  </si>
  <si>
    <t>38 1 06 00000</t>
  </si>
  <si>
    <t>38 1 06 01000</t>
  </si>
  <si>
    <t>38 1 09 00000</t>
  </si>
  <si>
    <t>38 1 09 01000</t>
  </si>
  <si>
    <t>38 1 14 00000</t>
  </si>
  <si>
    <t>38 1 14 01000</t>
  </si>
  <si>
    <t>38 2 00 00000</t>
  </si>
  <si>
    <t>Подпрограмма "Совершенствование системы градостроительного регулирования на территории муниципального района "Город Людиново и Людиновский район"</t>
  </si>
  <si>
    <t>38 2 01 00000</t>
  </si>
  <si>
    <t>38 2 01 S7030</t>
  </si>
  <si>
    <t>38 2 04 00000</t>
  </si>
  <si>
    <t>38 2 04 S7070</t>
  </si>
  <si>
    <t>38 2 07 00000</t>
  </si>
  <si>
    <t>38 2 07 0S7010</t>
  </si>
  <si>
    <t>38 2 08 00000</t>
  </si>
  <si>
    <t>38 2 08 S6233</t>
  </si>
  <si>
    <t xml:space="preserve">Основное мероприятие "Разработка землеустроительной документации по описанию границ (части границ) населенных пунктов и  территориальных зон муниципального района "Город Людиново и Людиновский район" </t>
  </si>
  <si>
    <t>Основное мероприятие "Устранение реестровых ошибок для  внесении  сведений в  ЕГРН границ (частей границ) территориальных зон, границ (частей границ) населенных пунктов муниципального района "Город Людиново и Людиновский район"</t>
  </si>
  <si>
    <t>Устранение реестровых ошибок для  внесении  сведений в  ЕГРН границ (частей границ) территориальных зон, границ (частей границ) населенных пунктов муниципального района "Город Людиново и Людиновский район"</t>
  </si>
  <si>
    <t>Прочие межбюджетные трансферты общего характера</t>
  </si>
  <si>
    <t>14 03</t>
  </si>
  <si>
    <t>Создание и содержание в целях ГО запасов продовольствия, медицинских средств индивидуальной защиты и иных средств ( в т.ч. ремонт складов, утилизация СИЗ)</t>
  </si>
  <si>
    <t>+ , -</t>
  </si>
  <si>
    <t>06 05</t>
  </si>
  <si>
    <t>Другие вопросы в области охраны окружающей среды</t>
  </si>
  <si>
    <t>16 2 11 L3030</t>
  </si>
  <si>
    <t>Предоставление социальных выплат на улучшение жилищных условий граждан, проживающих на сельских территориях</t>
  </si>
  <si>
    <t>Подпрограмма "Создание условий для обеспечения доступным и комфортным жильем сельского населения"</t>
  </si>
  <si>
    <t>48 1 00 00000</t>
  </si>
  <si>
    <t>48 1 01 00000</t>
  </si>
  <si>
    <t>48 1 01 01000</t>
  </si>
  <si>
    <t>Социальная поддержка общественным объединениям ветеранов и инвалидов за счет средств местного бюджета (Союз пенсионеров России)</t>
  </si>
  <si>
    <t>03 0 03 01480</t>
  </si>
  <si>
    <t xml:space="preserve"> Выполнение мероприятий , работ по замечаниям, предписаниям декларации безопасности ГТС</t>
  </si>
  <si>
    <t>Финансовое обеспечение расходных обязательств муниципальных образований Калужской области (Благоустройство площади Победы и прилегающей к ней территории)</t>
  </si>
  <si>
    <t xml:space="preserve"> Иные межбюджетные трансферты</t>
  </si>
  <si>
    <t>98 0 00 00150</t>
  </si>
  <si>
    <t>000</t>
  </si>
  <si>
    <t>Основное мероприятие "Улучшение жилищных условий граждан, проживающих на сельских территориях"</t>
  </si>
  <si>
    <t>Основное мероприятие "Предоставление субсидии на подготовку материалов для размещения в региональном эфире Телеканала "Россия-24", а также на оказание услуг по организации и проведению репортажей и видеосъемок о деятельности муниципального района "Город Людиново и Людиновский район"</t>
  </si>
  <si>
    <t>Предоставление субсидии на подготовку материалов для размещения в региональном эфире Телеканала "Россия-24", а также на оказание услуг по организации и проведению репортажей и видеосъемок о деятельности муниципального района "Город Людиново и Людиновский район"</t>
  </si>
  <si>
    <t>Достижение показателей деятельности органов исполнительной власти</t>
  </si>
  <si>
    <t>98 0 00 55490</t>
  </si>
  <si>
    <t>10 1 08 01000</t>
  </si>
  <si>
    <t>10 1 08 02000</t>
  </si>
  <si>
    <t>Основное мероприятие "Обучение студентов по целевому направлению"</t>
  </si>
  <si>
    <t>13 3 01 00150</t>
  </si>
  <si>
    <t>Изготовление и устройство навеса (эллинга) для хранения спортивного оборудования</t>
  </si>
  <si>
    <t>Организация отдыха и оздоровления детей (досуговая площадка )</t>
  </si>
  <si>
    <t>Государственная поддержка отрасли культуры (Государственная поддержка лучших сельских учреждений культуры)</t>
  </si>
  <si>
    <t>11 0 A3 55195</t>
  </si>
  <si>
    <t>Основное мероприятие "Единовременная денежная выплата руководителям, педагогическим работникам, занесенным на доску почета отдела образования администрации муниципального района "Город Людиново и Людиновский район"</t>
  </si>
  <si>
    <t>Единовременная денежная выплата руководителям, педагогическим работникам, занесенным на доску почета отдела образования администрации муниципального района "Город Людиново и Людиновский район"</t>
  </si>
  <si>
    <t>16 2 20 00000</t>
  </si>
  <si>
    <t>16 2 20 01000</t>
  </si>
  <si>
    <t>16 2 04 16930</t>
  </si>
  <si>
    <t>Основное мероприятие "Финансовое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</t>
  </si>
  <si>
    <t>16 2 03 50500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</si>
  <si>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</si>
  <si>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38 0 05 00000</t>
  </si>
  <si>
    <t>38 0 05 01000</t>
  </si>
  <si>
    <t xml:space="preserve"> Межбюджетные трансферты</t>
  </si>
  <si>
    <t>38 2 02 00000</t>
  </si>
  <si>
    <t>38 2 02 01000</t>
  </si>
  <si>
    <t>Оплата жилищно-коммунальных услуг отдельным категориям граждан за счет средств резервного фонда Правительства Российской Федерации</t>
  </si>
  <si>
    <t>03 0 04 5250F</t>
  </si>
  <si>
    <t>Поощрение муниципальных образований Калужской области за достижение наилучших показателей социально-экономического развития городских округов и муниципальных районов Калужской области</t>
  </si>
  <si>
    <t>30 0 02  86060</t>
  </si>
  <si>
    <t>Основное мероприятие "Выплата стипендий студентам. поступившим по целевому направлению в высшие учебные заведения на педагогические специальности"</t>
  </si>
  <si>
    <t>Выплата стипендий студентам. поступившим по целевому направлению в высшие учебные заведения на педагогические специальности</t>
  </si>
  <si>
    <t xml:space="preserve"> Социальное обеспечение и иные выплаты населению</t>
  </si>
  <si>
    <t>Стипендии</t>
  </si>
  <si>
    <t>16 2 22 00000</t>
  </si>
  <si>
    <t>16 2 22 01000</t>
  </si>
  <si>
    <t>340</t>
  </si>
  <si>
    <t>Исполнено</t>
  </si>
  <si>
    <t>Ведомственная структура расходов бюджета муниципального района "Город Людиново и Людиновский район" за 2024 год</t>
  </si>
  <si>
    <t>Бюджетные ассигнования в соответствии с решением ЛРС от 25.12.2023 г. № 215 (в ред. от 25.12.2024 г. № 310)</t>
  </si>
  <si>
    <t>Поощрение работников, занимающихся обеспечением по привлечению граждан на военную службу</t>
  </si>
  <si>
    <t>Предоставление единовременной денежной выплаты гражданам Российской Федерации, заключившим контракт о прохождении военной службы в Вооруженных Силах Российской Федерации в целях участия в специальной военной операции</t>
  </si>
  <si>
    <t>Оказание меры социальной поддержки по предоставлению бесплатного одноразового горячего питания детям из многодетных семей, обучающимся, осваивающим образовательные программы основного общего или среднего общего образования</t>
  </si>
  <si>
    <t>Организация деятельности МКУ "Единая дежурная диспетчерская служба"</t>
  </si>
  <si>
    <t>Основное мероприятие "Функционирование законодательных (представительных) органов государственной власти и представительных органов муниципальных образований"</t>
  </si>
  <si>
    <t>Основное мероприятие "Защита государственной тайны"</t>
  </si>
  <si>
    <t>Основное мероприятие "Мобилизационная работа"</t>
  </si>
  <si>
    <t>Основное мероприятие "Антитеррористические мероприятия"</t>
  </si>
  <si>
    <r>
      <t>Основное мероприятие "Внесение изменений в документы территориального планирования и градостроительного зонирования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 xml:space="preserve"> </t>
    </r>
  </si>
  <si>
    <t>Основное мероприятие "Реконструкция гидротехнического сооружения Людиновского водохранилища"</t>
  </si>
  <si>
    <t>Приложение № 2                                                                                                                                                        к решению Людиновского Районного Собрания "Об исполнении бюджета муниципального района "Город Людиново и Людиновский район" за 2024 год"                                                                                                                              от 20.05.2025 № 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</si>
</sst>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#,##0.00\ &quot;₽&quot;"/>
  </numFmts>
  <fonts count="18" x14ac:knownFonts="1"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.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1" fillId="0" borderId="1">
      <alignment horizontal="right" vertical="top" wrapText="1"/>
    </xf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3">
      <alignment horizontal="left"/>
    </xf>
    <xf numFmtId="0" fontId="1" fillId="0" borderId="3"/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2" borderId="2">
      <alignment horizontal="right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center" shrinkToFit="1"/>
    </xf>
    <xf numFmtId="0" fontId="4" fillId="0" borderId="2">
      <alignment horizontal="left"/>
    </xf>
    <xf numFmtId="0" fontId="1" fillId="0" borderId="4"/>
    <xf numFmtId="0" fontId="1" fillId="0" borderId="1">
      <alignment horizontal="left" wrapText="1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3" borderId="1"/>
    <xf numFmtId="0" fontId="6" fillId="3" borderId="1">
      <alignment vertical="center"/>
    </xf>
  </cellStyleXfs>
  <cellXfs count="7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3" applyNumberFormat="1" applyProtection="1"/>
    <xf numFmtId="0" fontId="3" fillId="0" borderId="1" xfId="6" applyNumberFormat="1" applyProtection="1">
      <alignment horizontal="center"/>
    </xf>
    <xf numFmtId="0" fontId="1" fillId="0" borderId="1" xfId="7" applyNumberFormat="1" applyProtection="1">
      <alignment horizontal="right"/>
    </xf>
    <xf numFmtId="0" fontId="7" fillId="0" borderId="0" xfId="0" applyFont="1" applyProtection="1">
      <protection locked="0"/>
    </xf>
    <xf numFmtId="0" fontId="4" fillId="0" borderId="1" xfId="9" applyNumberFormat="1" applyBorder="1" applyProtection="1">
      <alignment horizontal="left"/>
    </xf>
    <xf numFmtId="0" fontId="1" fillId="0" borderId="1" xfId="10" applyNumberFormat="1" applyBorder="1" applyProtection="1"/>
    <xf numFmtId="4" fontId="10" fillId="2" borderId="5" xfId="17" applyNumberFormat="1" applyFont="1" applyBorder="1" applyAlignment="1" applyProtection="1">
      <alignment horizontal="right" vertical="top" shrinkToFit="1"/>
    </xf>
    <xf numFmtId="4" fontId="10" fillId="5" borderId="5" xfId="17" applyNumberFormat="1" applyFont="1" applyFill="1" applyBorder="1" applyAlignment="1" applyProtection="1">
      <alignment horizontal="right" vertical="top" shrinkToFit="1"/>
    </xf>
    <xf numFmtId="0" fontId="10" fillId="0" borderId="1" xfId="1" applyNumberFormat="1" applyFont="1" applyProtection="1">
      <alignment horizontal="left" vertical="top" wrapText="1"/>
    </xf>
    <xf numFmtId="0" fontId="10" fillId="0" borderId="1" xfId="1" applyFont="1">
      <alignment horizontal="left" vertical="top" wrapText="1"/>
    </xf>
    <xf numFmtId="49" fontId="10" fillId="0" borderId="5" xfId="14" applyNumberFormat="1" applyFont="1" applyBorder="1" applyAlignment="1" applyProtection="1">
      <alignment horizontal="center" vertical="top" wrapText="1"/>
    </xf>
    <xf numFmtId="4" fontId="14" fillId="5" borderId="5" xfId="27" applyNumberFormat="1" applyFont="1" applyFill="1" applyBorder="1" applyAlignment="1" applyProtection="1">
      <alignment horizontal="right" vertical="top" shrinkToFit="1"/>
    </xf>
    <xf numFmtId="4" fontId="10" fillId="5" borderId="5" xfId="27" applyNumberFormat="1" applyFont="1" applyFill="1" applyBorder="1" applyAlignment="1" applyProtection="1">
      <alignment horizontal="right" vertical="top" shrinkToFit="1"/>
    </xf>
    <xf numFmtId="0" fontId="10" fillId="0" borderId="1" xfId="19" applyNumberFormat="1" applyFont="1" applyBorder="1" applyProtection="1"/>
    <xf numFmtId="49" fontId="14" fillId="0" borderId="5" xfId="12" applyNumberFormat="1" applyFont="1" applyBorder="1" applyAlignment="1" applyProtection="1">
      <alignment horizontal="left" vertical="top" wrapText="1"/>
    </xf>
    <xf numFmtId="49" fontId="14" fillId="0" borderId="5" xfId="13" applyNumberFormat="1" applyFont="1" applyBorder="1" applyAlignment="1" applyProtection="1">
      <alignment horizontal="center" vertical="top" wrapText="1"/>
    </xf>
    <xf numFmtId="4" fontId="14" fillId="2" borderId="5" xfId="15" applyNumberFormat="1" applyFont="1" applyBorder="1" applyAlignment="1" applyProtection="1">
      <alignment horizontal="right" vertical="top" shrinkToFit="1"/>
    </xf>
    <xf numFmtId="0" fontId="1" fillId="0" borderId="1" xfId="10" applyNumberFormat="1" applyBorder="1" applyAlignment="1" applyProtection="1">
      <alignment vertical="top"/>
    </xf>
    <xf numFmtId="0" fontId="2" fillId="0" borderId="1" xfId="3" applyNumberFormat="1" applyAlignment="1" applyProtection="1">
      <alignment vertical="top"/>
    </xf>
    <xf numFmtId="0" fontId="0" fillId="0" borderId="0" xfId="0" applyAlignment="1" applyProtection="1">
      <alignment vertical="top"/>
      <protection locked="0"/>
    </xf>
    <xf numFmtId="49" fontId="14" fillId="0" borderId="5" xfId="16" applyNumberFormat="1" applyFont="1" applyBorder="1" applyAlignment="1" applyProtection="1">
      <alignment horizontal="left" vertical="top" wrapText="1"/>
    </xf>
    <xf numFmtId="49" fontId="14" fillId="0" borderId="5" xfId="14" applyNumberFormat="1" applyFont="1" applyBorder="1" applyAlignment="1" applyProtection="1">
      <alignment horizontal="center" vertical="top" wrapText="1"/>
    </xf>
    <xf numFmtId="4" fontId="14" fillId="2" borderId="5" xfId="17" applyNumberFormat="1" applyFont="1" applyBorder="1" applyAlignment="1" applyProtection="1">
      <alignment horizontal="right" vertical="top" shrinkToFit="1"/>
    </xf>
    <xf numFmtId="49" fontId="10" fillId="0" borderId="5" xfId="16" applyNumberFormat="1" applyFont="1" applyBorder="1" applyAlignment="1" applyProtection="1">
      <alignment horizontal="left" vertical="top" wrapText="1"/>
    </xf>
    <xf numFmtId="164" fontId="10" fillId="0" borderId="5" xfId="16" applyNumberFormat="1" applyFont="1" applyBorder="1" applyAlignment="1" applyProtection="1">
      <alignment horizontal="left" vertical="top" wrapText="1"/>
    </xf>
    <xf numFmtId="0" fontId="10" fillId="0" borderId="5" xfId="0" applyNumberFormat="1" applyFont="1" applyFill="1" applyBorder="1" applyAlignment="1">
      <alignment vertical="top" wrapText="1"/>
    </xf>
    <xf numFmtId="0" fontId="10" fillId="0" borderId="6" xfId="0" applyNumberFormat="1" applyFont="1" applyFill="1" applyBorder="1" applyAlignment="1">
      <alignment vertical="top" wrapText="1"/>
    </xf>
    <xf numFmtId="0" fontId="14" fillId="0" borderId="6" xfId="0" applyNumberFormat="1" applyFont="1" applyFill="1" applyBorder="1" applyAlignment="1">
      <alignment vertical="top" wrapText="1"/>
    </xf>
    <xf numFmtId="4" fontId="10" fillId="2" borderId="5" xfId="15" applyNumberFormat="1" applyFont="1" applyBorder="1" applyAlignment="1" applyProtection="1">
      <alignment horizontal="right" vertical="top" shrinkToFit="1"/>
    </xf>
    <xf numFmtId="0" fontId="12" fillId="0" borderId="1" xfId="10" applyNumberFormat="1" applyFont="1" applyBorder="1" applyAlignment="1" applyProtection="1">
      <alignment vertical="top"/>
    </xf>
    <xf numFmtId="0" fontId="11" fillId="0" borderId="1" xfId="3" applyNumberFormat="1" applyFont="1" applyAlignment="1" applyProtection="1">
      <alignment vertical="top"/>
    </xf>
    <xf numFmtId="0" fontId="13" fillId="0" borderId="0" xfId="0" applyFont="1" applyAlignment="1" applyProtection="1">
      <alignment vertical="top"/>
      <protection locked="0"/>
    </xf>
    <xf numFmtId="0" fontId="14" fillId="0" borderId="5" xfId="18" applyNumberFormat="1" applyFont="1" applyBorder="1" applyAlignment="1" applyProtection="1">
      <alignment horizontal="left" vertical="top"/>
    </xf>
    <xf numFmtId="4" fontId="10" fillId="0" borderId="5" xfId="14" applyNumberFormat="1" applyFont="1" applyBorder="1" applyAlignment="1" applyProtection="1">
      <alignment horizontal="center" vertical="top" wrapText="1"/>
    </xf>
    <xf numFmtId="0" fontId="15" fillId="5" borderId="2" xfId="27" applyNumberFormat="1" applyFont="1" applyFill="1" applyBorder="1" applyAlignment="1" applyProtection="1">
      <alignment vertical="top" wrapText="1"/>
    </xf>
    <xf numFmtId="49" fontId="15" fillId="0" borderId="5" xfId="16" applyNumberFormat="1" applyFont="1" applyBorder="1" applyAlignment="1" applyProtection="1">
      <alignment horizontal="left" vertical="top" wrapText="1"/>
    </xf>
    <xf numFmtId="49" fontId="15" fillId="0" borderId="5" xfId="14" applyNumberFormat="1" applyFont="1" applyBorder="1" applyAlignment="1" applyProtection="1">
      <alignment horizontal="center" vertical="top" wrapText="1"/>
    </xf>
    <xf numFmtId="4" fontId="15" fillId="2" borderId="5" xfId="17" applyNumberFormat="1" applyFont="1" applyBorder="1" applyAlignment="1" applyProtection="1">
      <alignment horizontal="right" vertical="top" shrinkToFit="1"/>
    </xf>
    <xf numFmtId="0" fontId="16" fillId="0" borderId="2" xfId="27" applyNumberFormat="1" applyFont="1" applyFill="1" applyBorder="1" applyAlignment="1" applyProtection="1">
      <alignment horizontal="left" vertical="top" wrapText="1"/>
    </xf>
    <xf numFmtId="0" fontId="16" fillId="0" borderId="2" xfId="27" applyNumberFormat="1" applyFont="1" applyFill="1" applyBorder="1" applyAlignment="1" applyProtection="1">
      <alignment vertical="top" wrapText="1"/>
    </xf>
    <xf numFmtId="0" fontId="10" fillId="5" borderId="2" xfId="27" applyNumberFormat="1" applyFont="1" applyFill="1" applyBorder="1" applyAlignment="1" applyProtection="1">
      <alignment vertical="top" wrapText="1"/>
    </xf>
    <xf numFmtId="1" fontId="16" fillId="0" borderId="2" xfId="12" applyNumberFormat="1" applyFont="1" applyAlignment="1" applyProtection="1">
      <alignment horizontal="center" vertical="top" shrinkToFit="1"/>
    </xf>
    <xf numFmtId="1" fontId="10" fillId="5" borderId="2" xfId="12" applyNumberFormat="1" applyFont="1" applyFill="1" applyAlignment="1" applyProtection="1">
      <alignment horizontal="center" vertical="top" shrinkToFit="1"/>
    </xf>
    <xf numFmtId="2" fontId="10" fillId="0" borderId="5" xfId="16" applyNumberFormat="1" applyFont="1" applyBorder="1" applyAlignment="1" applyProtection="1">
      <alignment horizontal="left" vertical="top" wrapText="1"/>
    </xf>
    <xf numFmtId="0" fontId="1" fillId="0" borderId="1" xfId="20" applyNumberFormat="1" applyProtection="1">
      <alignment horizontal="left" wrapText="1"/>
    </xf>
    <xf numFmtId="0" fontId="1" fillId="0" borderId="1" xfId="20">
      <alignment horizontal="left" wrapText="1"/>
    </xf>
    <xf numFmtId="0" fontId="16" fillId="5" borderId="2" xfId="27" applyNumberFormat="1" applyFont="1" applyFill="1" applyBorder="1" applyAlignment="1" applyProtection="1">
      <alignment vertical="top" wrapText="1"/>
    </xf>
    <xf numFmtId="4" fontId="10" fillId="5" borderId="2" xfId="17" applyNumberFormat="1" applyFont="1" applyFill="1" applyAlignment="1" applyProtection="1">
      <alignment horizontal="right" vertical="top" shrinkToFit="1"/>
    </xf>
    <xf numFmtId="49" fontId="10" fillId="5" borderId="2" xfId="12" applyNumberFormat="1" applyFont="1" applyFill="1" applyAlignment="1" applyProtection="1">
      <alignment horizontal="center" vertical="top" shrinkToFit="1"/>
    </xf>
    <xf numFmtId="49" fontId="16" fillId="0" borderId="2" xfId="12" applyNumberFormat="1" applyFont="1" applyFill="1" applyAlignment="1" applyProtection="1">
      <alignment horizontal="center" vertical="top" shrinkToFit="1"/>
    </xf>
    <xf numFmtId="1" fontId="16" fillId="0" borderId="2" xfId="12" applyNumberFormat="1" applyFont="1" applyFill="1" applyAlignment="1" applyProtection="1">
      <alignment horizontal="center" vertical="top" shrinkToFit="1"/>
    </xf>
    <xf numFmtId="165" fontId="10" fillId="0" borderId="5" xfId="16" applyNumberFormat="1" applyFont="1" applyBorder="1" applyAlignment="1" applyProtection="1">
      <alignment horizontal="left" vertical="top" wrapText="1"/>
    </xf>
    <xf numFmtId="0" fontId="10" fillId="0" borderId="5" xfId="11" applyNumberFormat="1" applyFont="1" applyBorder="1" applyAlignment="1" applyProtection="1">
      <alignment horizontal="center" vertical="center" shrinkToFit="1"/>
    </xf>
    <xf numFmtId="0" fontId="8" fillId="0" borderId="1" xfId="10" applyNumberFormat="1" applyFont="1" applyBorder="1" applyAlignment="1" applyProtection="1">
      <alignment vertical="center"/>
    </xf>
    <xf numFmtId="0" fontId="9" fillId="0" borderId="1" xfId="3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16" fillId="4" borderId="1" xfId="0" applyFont="1" applyFill="1" applyBorder="1" applyAlignment="1">
      <alignment horizontal="left" vertical="top" wrapText="1"/>
    </xf>
    <xf numFmtId="0" fontId="10" fillId="0" borderId="1" xfId="20" applyNumberFormat="1" applyFont="1" applyProtection="1">
      <alignment horizontal="left" wrapText="1"/>
    </xf>
    <xf numFmtId="0" fontId="10" fillId="0" borderId="1" xfId="20" applyFont="1">
      <alignment horizontal="left" wrapText="1"/>
    </xf>
    <xf numFmtId="0" fontId="14" fillId="4" borderId="1" xfId="0" applyFont="1" applyFill="1" applyBorder="1" applyAlignment="1">
      <alignment horizontal="center" vertical="center" wrapText="1"/>
    </xf>
    <xf numFmtId="0" fontId="14" fillId="0" borderId="1" xfId="6" applyNumberFormat="1" applyFont="1" applyProtection="1">
      <alignment horizontal="center"/>
    </xf>
    <xf numFmtId="0" fontId="14" fillId="0" borderId="1" xfId="6" applyFont="1">
      <alignment horizontal="center"/>
    </xf>
    <xf numFmtId="0" fontId="10" fillId="0" borderId="1" xfId="7" applyNumberFormat="1" applyFont="1" applyProtection="1">
      <alignment horizontal="right"/>
    </xf>
    <xf numFmtId="0" fontId="10" fillId="0" borderId="1" xfId="7" applyFont="1">
      <alignment horizontal="right"/>
    </xf>
    <xf numFmtId="0" fontId="14" fillId="0" borderId="5" xfId="8" applyNumberFormat="1" applyFont="1" applyBorder="1" applyAlignment="1" applyProtection="1">
      <alignment horizontal="center" vertical="top" wrapText="1"/>
    </xf>
    <xf numFmtId="0" fontId="14" fillId="0" borderId="5" xfId="8" applyFont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49" fontId="14" fillId="0" borderId="7" xfId="8" applyNumberFormat="1" applyFont="1" applyBorder="1" applyAlignment="1" applyProtection="1">
      <alignment horizontal="center" vertical="top" wrapText="1"/>
    </xf>
    <xf numFmtId="49" fontId="14" fillId="0" borderId="8" xfId="8" applyNumberFormat="1" applyFont="1" applyBorder="1" applyAlignment="1" applyProtection="1">
      <alignment horizontal="center" vertical="top" wrapText="1"/>
    </xf>
    <xf numFmtId="0" fontId="17" fillId="0" borderId="7" xfId="0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top" wrapText="1"/>
    </xf>
  </cellXfs>
  <cellStyles count="28">
    <cellStyle name="br" xfId="23"/>
    <cellStyle name="col" xfId="22"/>
    <cellStyle name="style0" xfId="24"/>
    <cellStyle name="td" xfId="25"/>
    <cellStyle name="tr" xfId="21"/>
    <cellStyle name="xl21" xfId="26"/>
    <cellStyle name="xl22" xfId="1"/>
    <cellStyle name="xl23" xfId="8"/>
    <cellStyle name="xl24" xfId="11"/>
    <cellStyle name="xl25" xfId="12"/>
    <cellStyle name="xl26" xfId="16"/>
    <cellStyle name="xl27" xfId="18"/>
    <cellStyle name="xl28" xfId="19"/>
    <cellStyle name="xl29" xfId="13"/>
    <cellStyle name="xl30" xfId="14"/>
    <cellStyle name="xl31" xfId="20"/>
    <cellStyle name="xl32" xfId="4"/>
    <cellStyle name="xl33" xfId="5"/>
    <cellStyle name="xl34" xfId="6"/>
    <cellStyle name="xl35" xfId="7"/>
    <cellStyle name="xl36" xfId="15"/>
    <cellStyle name="xl37" xfId="27"/>
    <cellStyle name="xl38" xfId="17"/>
    <cellStyle name="xl39" xfId="2"/>
    <cellStyle name="xl40" xfId="9"/>
    <cellStyle name="xl41" xfId="10"/>
    <cellStyle name="xl42" xfId="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4"/>
  <sheetViews>
    <sheetView tabSelected="1" view="pageBreakPreview" zoomScaleSheetLayoutView="100" workbookViewId="0">
      <pane ySplit="7" topLeftCell="A1427" activePane="bottomLeft" state="frozen"/>
      <selection pane="bottomLeft" activeCell="A3" sqref="A3:I3"/>
    </sheetView>
  </sheetViews>
  <sheetFormatPr defaultRowHeight="15" outlineLevelRow="7" x14ac:dyDescent="0.25"/>
  <cols>
    <col min="1" max="1" width="69.85546875" style="6" customWidth="1"/>
    <col min="2" max="2" width="8.140625" style="6" customWidth="1"/>
    <col min="3" max="3" width="10.7109375" style="6" customWidth="1"/>
    <col min="4" max="4" width="13.140625" style="6" customWidth="1"/>
    <col min="5" max="5" width="10.42578125" style="6" customWidth="1"/>
    <col min="6" max="6" width="15.42578125" style="6" hidden="1" customWidth="1"/>
    <col min="7" max="7" width="16.140625" style="6" hidden="1" customWidth="1"/>
    <col min="8" max="8" width="16.140625" style="6" customWidth="1"/>
    <col min="9" max="9" width="15.42578125" style="6" customWidth="1"/>
    <col min="10" max="10" width="12.42578125" style="1" customWidth="1"/>
    <col min="11" max="11" width="9.140625" style="1" customWidth="1"/>
    <col min="12" max="16384" width="9.140625" style="1"/>
  </cols>
  <sheetData>
    <row r="1" spans="1:11" ht="63.75" customHeight="1" x14ac:dyDescent="0.25">
      <c r="A1" s="11"/>
      <c r="B1" s="12"/>
      <c r="C1" s="59" t="s">
        <v>1076</v>
      </c>
      <c r="D1" s="59"/>
      <c r="E1" s="59"/>
      <c r="F1" s="59"/>
      <c r="G1" s="59"/>
      <c r="H1" s="59"/>
      <c r="I1" s="59"/>
      <c r="J1" s="2"/>
      <c r="K1" s="3"/>
    </row>
    <row r="2" spans="1:11" ht="22.5" customHeight="1" x14ac:dyDescent="0.25">
      <c r="A2" s="11"/>
      <c r="B2" s="11"/>
      <c r="C2" s="59"/>
      <c r="D2" s="59"/>
      <c r="E2" s="59"/>
      <c r="F2" s="59"/>
      <c r="G2" s="59"/>
      <c r="H2" s="59"/>
      <c r="I2" s="59"/>
      <c r="J2" s="2"/>
      <c r="K2" s="3"/>
    </row>
    <row r="3" spans="1:11" ht="24.75" customHeight="1" x14ac:dyDescent="0.25">
      <c r="A3" s="62" t="s">
        <v>1064</v>
      </c>
      <c r="B3" s="62"/>
      <c r="C3" s="62"/>
      <c r="D3" s="62"/>
      <c r="E3" s="62"/>
      <c r="F3" s="62"/>
      <c r="G3" s="62"/>
      <c r="H3" s="62"/>
      <c r="I3" s="62"/>
      <c r="J3" s="4"/>
      <c r="K3" s="3"/>
    </row>
    <row r="4" spans="1:11" ht="9.75" customHeight="1" x14ac:dyDescent="0.25">
      <c r="A4" s="63"/>
      <c r="B4" s="64"/>
      <c r="C4" s="64"/>
      <c r="D4" s="64"/>
      <c r="E4" s="64"/>
      <c r="F4" s="64"/>
      <c r="G4" s="64"/>
      <c r="H4" s="64"/>
      <c r="I4" s="64"/>
      <c r="J4" s="4"/>
      <c r="K4" s="3"/>
    </row>
    <row r="5" spans="1:11" ht="15" customHeight="1" x14ac:dyDescent="0.25">
      <c r="A5" s="65" t="s">
        <v>844</v>
      </c>
      <c r="B5" s="66"/>
      <c r="C5" s="66"/>
      <c r="D5" s="66"/>
      <c r="E5" s="66"/>
      <c r="F5" s="66"/>
      <c r="G5" s="66"/>
      <c r="H5" s="66"/>
      <c r="I5" s="66"/>
      <c r="J5" s="5"/>
      <c r="K5" s="3"/>
    </row>
    <row r="6" spans="1:11" ht="15" customHeight="1" x14ac:dyDescent="0.25">
      <c r="A6" s="67" t="s">
        <v>0</v>
      </c>
      <c r="B6" s="67" t="s">
        <v>1</v>
      </c>
      <c r="C6" s="67" t="s">
        <v>2</v>
      </c>
      <c r="D6" s="67" t="s">
        <v>3</v>
      </c>
      <c r="E6" s="67" t="s">
        <v>4</v>
      </c>
      <c r="F6" s="67" t="s">
        <v>874</v>
      </c>
      <c r="G6" s="71" t="s">
        <v>1010</v>
      </c>
      <c r="H6" s="73" t="s">
        <v>1065</v>
      </c>
      <c r="I6" s="69" t="s">
        <v>1063</v>
      </c>
      <c r="J6" s="7"/>
      <c r="K6" s="3"/>
    </row>
    <row r="7" spans="1:11" ht="96.75" customHeight="1" x14ac:dyDescent="0.25">
      <c r="A7" s="68"/>
      <c r="B7" s="68"/>
      <c r="C7" s="68"/>
      <c r="D7" s="68"/>
      <c r="E7" s="68"/>
      <c r="F7" s="68"/>
      <c r="G7" s="72"/>
      <c r="H7" s="74"/>
      <c r="I7" s="70"/>
      <c r="J7" s="8"/>
      <c r="K7" s="3"/>
    </row>
    <row r="8" spans="1:11" s="58" customFormat="1" ht="15" customHeight="1" x14ac:dyDescent="0.25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/>
      <c r="G8" s="55"/>
      <c r="H8" s="55">
        <v>6</v>
      </c>
      <c r="I8" s="55">
        <v>7</v>
      </c>
      <c r="J8" s="56"/>
      <c r="K8" s="57"/>
    </row>
    <row r="9" spans="1:11" s="22" customFormat="1" ht="31.5" customHeight="1" x14ac:dyDescent="0.25">
      <c r="A9" s="17" t="s">
        <v>5</v>
      </c>
      <c r="B9" s="18" t="s">
        <v>6</v>
      </c>
      <c r="C9" s="13"/>
      <c r="D9" s="13"/>
      <c r="E9" s="13"/>
      <c r="F9" s="19">
        <f>F10+F152+F271+F400+F470+F510+F554+F734+F774</f>
        <v>386943748.05000001</v>
      </c>
      <c r="G9" s="36">
        <f>I9-F9</f>
        <v>-20158718.050000012</v>
      </c>
      <c r="H9" s="19">
        <f>H10+H152+H271+H400+H470+H510+H554+H734+H774</f>
        <v>384303186.06999999</v>
      </c>
      <c r="I9" s="19">
        <f>I10+I152+I271+I400+I470+I510+I554+I734+I774</f>
        <v>366785030</v>
      </c>
      <c r="J9" s="20"/>
      <c r="K9" s="21"/>
    </row>
    <row r="10" spans="1:11" s="22" customFormat="1" ht="18" customHeight="1" outlineLevel="1" x14ac:dyDescent="0.25">
      <c r="A10" s="23" t="s">
        <v>7</v>
      </c>
      <c r="B10" s="24" t="s">
        <v>6</v>
      </c>
      <c r="C10" s="24" t="s">
        <v>800</v>
      </c>
      <c r="D10" s="24"/>
      <c r="E10" s="24"/>
      <c r="F10" s="25">
        <f>F12+F17+F38+F44+F64+F70</f>
        <v>92692722.819999993</v>
      </c>
      <c r="G10" s="36">
        <f t="shared" ref="G10:G73" si="0">I10-F10</f>
        <v>-2634700</v>
      </c>
      <c r="H10" s="25">
        <f>H12+H17+H38+H44+H64+H70</f>
        <v>92131435.25</v>
      </c>
      <c r="I10" s="25">
        <f>I12+I17+I38+I44+I64+I70</f>
        <v>90058022.819999993</v>
      </c>
      <c r="J10" s="20"/>
      <c r="K10" s="21"/>
    </row>
    <row r="11" spans="1:11" s="22" customFormat="1" ht="42.75" outlineLevel="2" x14ac:dyDescent="0.25">
      <c r="A11" s="23" t="s">
        <v>8</v>
      </c>
      <c r="B11" s="24" t="s">
        <v>6</v>
      </c>
      <c r="C11" s="24" t="s">
        <v>801</v>
      </c>
      <c r="D11" s="24"/>
      <c r="E11" s="24"/>
      <c r="F11" s="25">
        <f>F12</f>
        <v>1332000</v>
      </c>
      <c r="G11" s="36">
        <f t="shared" si="0"/>
        <v>0</v>
      </c>
      <c r="H11" s="25">
        <f t="shared" ref="H11:I15" si="1">H12</f>
        <v>1332000</v>
      </c>
      <c r="I11" s="25">
        <f t="shared" si="1"/>
        <v>1332000</v>
      </c>
      <c r="J11" s="20"/>
      <c r="K11" s="21"/>
    </row>
    <row r="12" spans="1:11" s="22" customFormat="1" ht="45" outlineLevel="3" x14ac:dyDescent="0.25">
      <c r="A12" s="26" t="s">
        <v>979</v>
      </c>
      <c r="B12" s="13" t="s">
        <v>6</v>
      </c>
      <c r="C12" s="13" t="s">
        <v>801</v>
      </c>
      <c r="D12" s="13" t="s">
        <v>9</v>
      </c>
      <c r="E12" s="13"/>
      <c r="F12" s="9">
        <f>F13</f>
        <v>1332000</v>
      </c>
      <c r="G12" s="36">
        <f t="shared" si="0"/>
        <v>0</v>
      </c>
      <c r="H12" s="9">
        <f t="shared" si="1"/>
        <v>1332000</v>
      </c>
      <c r="I12" s="9">
        <f t="shared" si="1"/>
        <v>1332000</v>
      </c>
      <c r="J12" s="20"/>
      <c r="K12" s="21"/>
    </row>
    <row r="13" spans="1:11" s="22" customFormat="1" ht="45" outlineLevel="5" x14ac:dyDescent="0.25">
      <c r="A13" s="26" t="s">
        <v>1070</v>
      </c>
      <c r="B13" s="13" t="s">
        <v>6</v>
      </c>
      <c r="C13" s="13" t="s">
        <v>801</v>
      </c>
      <c r="D13" s="13" t="s">
        <v>10</v>
      </c>
      <c r="E13" s="13"/>
      <c r="F13" s="9">
        <f>F14</f>
        <v>1332000</v>
      </c>
      <c r="G13" s="36">
        <f t="shared" si="0"/>
        <v>0</v>
      </c>
      <c r="H13" s="9">
        <f t="shared" si="1"/>
        <v>1332000</v>
      </c>
      <c r="I13" s="9">
        <f t="shared" si="1"/>
        <v>1332000</v>
      </c>
      <c r="J13" s="20"/>
      <c r="K13" s="21"/>
    </row>
    <row r="14" spans="1:11" s="22" customFormat="1" ht="45" outlineLevel="6" x14ac:dyDescent="0.25">
      <c r="A14" s="26" t="s">
        <v>8</v>
      </c>
      <c r="B14" s="13" t="s">
        <v>6</v>
      </c>
      <c r="C14" s="13" t="s">
        <v>801</v>
      </c>
      <c r="D14" s="13" t="s">
        <v>11</v>
      </c>
      <c r="E14" s="13"/>
      <c r="F14" s="9">
        <f>F15</f>
        <v>1332000</v>
      </c>
      <c r="G14" s="36">
        <f t="shared" si="0"/>
        <v>0</v>
      </c>
      <c r="H14" s="9">
        <f t="shared" si="1"/>
        <v>1332000</v>
      </c>
      <c r="I14" s="9">
        <f t="shared" si="1"/>
        <v>1332000</v>
      </c>
      <c r="J14" s="20"/>
      <c r="K14" s="21"/>
    </row>
    <row r="15" spans="1:11" s="22" customFormat="1" ht="47.25" customHeight="1" outlineLevel="7" x14ac:dyDescent="0.25">
      <c r="A15" s="26" t="s">
        <v>12</v>
      </c>
      <c r="B15" s="13" t="s">
        <v>6</v>
      </c>
      <c r="C15" s="13" t="s">
        <v>801</v>
      </c>
      <c r="D15" s="13" t="s">
        <v>11</v>
      </c>
      <c r="E15" s="13" t="s">
        <v>13</v>
      </c>
      <c r="F15" s="9">
        <f>F16</f>
        <v>1332000</v>
      </c>
      <c r="G15" s="36">
        <f t="shared" si="0"/>
        <v>0</v>
      </c>
      <c r="H15" s="9">
        <f t="shared" si="1"/>
        <v>1332000</v>
      </c>
      <c r="I15" s="9">
        <f t="shared" si="1"/>
        <v>1332000</v>
      </c>
      <c r="J15" s="20"/>
      <c r="K15" s="21"/>
    </row>
    <row r="16" spans="1:11" s="22" customFormat="1" ht="19.5" customHeight="1" outlineLevel="7" x14ac:dyDescent="0.25">
      <c r="A16" s="26" t="s">
        <v>14</v>
      </c>
      <c r="B16" s="13" t="s">
        <v>6</v>
      </c>
      <c r="C16" s="13" t="s">
        <v>801</v>
      </c>
      <c r="D16" s="13" t="s">
        <v>11</v>
      </c>
      <c r="E16" s="13" t="s">
        <v>15</v>
      </c>
      <c r="F16" s="9">
        <v>1332000</v>
      </c>
      <c r="G16" s="36">
        <f t="shared" si="0"/>
        <v>0</v>
      </c>
      <c r="H16" s="9">
        <v>1332000</v>
      </c>
      <c r="I16" s="9">
        <v>1332000</v>
      </c>
      <c r="J16" s="20"/>
      <c r="K16" s="21"/>
    </row>
    <row r="17" spans="1:11" s="22" customFormat="1" ht="42.75" outlineLevel="2" x14ac:dyDescent="0.25">
      <c r="A17" s="23" t="s">
        <v>16</v>
      </c>
      <c r="B17" s="24" t="s">
        <v>6</v>
      </c>
      <c r="C17" s="24" t="s">
        <v>802</v>
      </c>
      <c r="D17" s="24"/>
      <c r="E17" s="24"/>
      <c r="F17" s="25">
        <f>F18</f>
        <v>80868049.629999995</v>
      </c>
      <c r="G17" s="36">
        <f t="shared" si="0"/>
        <v>-1893463.6599999964</v>
      </c>
      <c r="H17" s="25">
        <f>H18</f>
        <v>80337245.180000007</v>
      </c>
      <c r="I17" s="25">
        <f>I18</f>
        <v>78974585.969999999</v>
      </c>
      <c r="J17" s="20"/>
      <c r="K17" s="21"/>
    </row>
    <row r="18" spans="1:11" s="22" customFormat="1" ht="45" outlineLevel="3" x14ac:dyDescent="0.25">
      <c r="A18" s="26" t="s">
        <v>979</v>
      </c>
      <c r="B18" s="13" t="s">
        <v>6</v>
      </c>
      <c r="C18" s="13" t="s">
        <v>802</v>
      </c>
      <c r="D18" s="13" t="s">
        <v>9</v>
      </c>
      <c r="E18" s="13"/>
      <c r="F18" s="9">
        <f>F19</f>
        <v>80868049.629999995</v>
      </c>
      <c r="G18" s="36">
        <f t="shared" si="0"/>
        <v>-1893463.6599999964</v>
      </c>
      <c r="H18" s="9">
        <f>H19</f>
        <v>80337245.180000007</v>
      </c>
      <c r="I18" s="9">
        <f>I19</f>
        <v>78974585.969999999</v>
      </c>
      <c r="J18" s="20"/>
      <c r="K18" s="21"/>
    </row>
    <row r="19" spans="1:11" s="22" customFormat="1" ht="33.75" customHeight="1" outlineLevel="5" x14ac:dyDescent="0.25">
      <c r="A19" s="26" t="s">
        <v>17</v>
      </c>
      <c r="B19" s="13" t="s">
        <v>6</v>
      </c>
      <c r="C19" s="13" t="s">
        <v>802</v>
      </c>
      <c r="D19" s="13" t="s">
        <v>18</v>
      </c>
      <c r="E19" s="13"/>
      <c r="F19" s="9">
        <f>F20+F25+F28+F31</f>
        <v>80868049.629999995</v>
      </c>
      <c r="G19" s="36">
        <f t="shared" si="0"/>
        <v>-1893463.6599999964</v>
      </c>
      <c r="H19" s="9">
        <f>H20+H25+H28+H31</f>
        <v>80337245.180000007</v>
      </c>
      <c r="I19" s="9">
        <f>I20+I25+I28+I31</f>
        <v>78974585.969999999</v>
      </c>
      <c r="J19" s="20"/>
      <c r="K19" s="21"/>
    </row>
    <row r="20" spans="1:11" s="22" customFormat="1" outlineLevel="6" x14ac:dyDescent="0.25">
      <c r="A20" s="26" t="s">
        <v>19</v>
      </c>
      <c r="B20" s="13" t="s">
        <v>6</v>
      </c>
      <c r="C20" s="13" t="s">
        <v>802</v>
      </c>
      <c r="D20" s="13" t="s">
        <v>20</v>
      </c>
      <c r="E20" s="13"/>
      <c r="F20" s="9">
        <f>F21+F23</f>
        <v>14311582.889999999</v>
      </c>
      <c r="G20" s="36">
        <f t="shared" si="0"/>
        <v>-1404791.8899999987</v>
      </c>
      <c r="H20" s="9">
        <f>H21+H23</f>
        <v>14190984.279999999</v>
      </c>
      <c r="I20" s="9">
        <f>I21+I23</f>
        <v>12906791</v>
      </c>
      <c r="J20" s="20"/>
      <c r="K20" s="21"/>
    </row>
    <row r="21" spans="1:11" s="22" customFormat="1" ht="30" outlineLevel="7" x14ac:dyDescent="0.25">
      <c r="A21" s="26" t="s">
        <v>21</v>
      </c>
      <c r="B21" s="13" t="s">
        <v>6</v>
      </c>
      <c r="C21" s="13" t="s">
        <v>802</v>
      </c>
      <c r="D21" s="13" t="s">
        <v>20</v>
      </c>
      <c r="E21" s="13" t="s">
        <v>22</v>
      </c>
      <c r="F21" s="9">
        <f>F22</f>
        <v>13861573.109999999</v>
      </c>
      <c r="G21" s="36">
        <f t="shared" si="0"/>
        <v>-1293458.3899999987</v>
      </c>
      <c r="H21" s="9">
        <f>H22</f>
        <v>13740974.5</v>
      </c>
      <c r="I21" s="9">
        <f>I22</f>
        <v>12568114.720000001</v>
      </c>
      <c r="J21" s="20"/>
      <c r="K21" s="21"/>
    </row>
    <row r="22" spans="1:11" s="22" customFormat="1" ht="30" outlineLevel="7" x14ac:dyDescent="0.25">
      <c r="A22" s="26" t="s">
        <v>23</v>
      </c>
      <c r="B22" s="13" t="s">
        <v>6</v>
      </c>
      <c r="C22" s="13" t="s">
        <v>802</v>
      </c>
      <c r="D22" s="13" t="s">
        <v>20</v>
      </c>
      <c r="E22" s="13" t="s">
        <v>24</v>
      </c>
      <c r="F22" s="9">
        <v>13861573.109999999</v>
      </c>
      <c r="G22" s="36">
        <f t="shared" si="0"/>
        <v>-1293458.3899999987</v>
      </c>
      <c r="H22" s="9">
        <v>13740974.5</v>
      </c>
      <c r="I22" s="9">
        <v>12568114.720000001</v>
      </c>
      <c r="J22" s="20"/>
      <c r="K22" s="21"/>
    </row>
    <row r="23" spans="1:11" s="22" customFormat="1" outlineLevel="7" x14ac:dyDescent="0.25">
      <c r="A23" s="26" t="s">
        <v>25</v>
      </c>
      <c r="B23" s="13" t="s">
        <v>6</v>
      </c>
      <c r="C23" s="13" t="s">
        <v>802</v>
      </c>
      <c r="D23" s="13" t="s">
        <v>20</v>
      </c>
      <c r="E23" s="13" t="s">
        <v>26</v>
      </c>
      <c r="F23" s="9">
        <f>F24</f>
        <v>450009.78</v>
      </c>
      <c r="G23" s="36">
        <f t="shared" si="0"/>
        <v>-111333.5</v>
      </c>
      <c r="H23" s="9">
        <f>H24</f>
        <v>450009.78</v>
      </c>
      <c r="I23" s="9">
        <f>I24</f>
        <v>338676.28</v>
      </c>
      <c r="J23" s="20"/>
      <c r="K23" s="21"/>
    </row>
    <row r="24" spans="1:11" s="22" customFormat="1" outlineLevel="7" x14ac:dyDescent="0.25">
      <c r="A24" s="26" t="s">
        <v>27</v>
      </c>
      <c r="B24" s="13" t="s">
        <v>6</v>
      </c>
      <c r="C24" s="13" t="s">
        <v>802</v>
      </c>
      <c r="D24" s="13" t="s">
        <v>20</v>
      </c>
      <c r="E24" s="13" t="s">
        <v>28</v>
      </c>
      <c r="F24" s="9">
        <v>450009.78</v>
      </c>
      <c r="G24" s="36">
        <f t="shared" si="0"/>
        <v>-111333.5</v>
      </c>
      <c r="H24" s="9">
        <v>450009.78</v>
      </c>
      <c r="I24" s="9">
        <v>338676.28</v>
      </c>
      <c r="J24" s="20"/>
      <c r="K24" s="21"/>
    </row>
    <row r="25" spans="1:11" s="22" customFormat="1" outlineLevel="6" x14ac:dyDescent="0.25">
      <c r="A25" s="26" t="s">
        <v>29</v>
      </c>
      <c r="B25" s="13" t="s">
        <v>6</v>
      </c>
      <c r="C25" s="13" t="s">
        <v>802</v>
      </c>
      <c r="D25" s="13" t="s">
        <v>30</v>
      </c>
      <c r="E25" s="13"/>
      <c r="F25" s="9">
        <f>F26</f>
        <v>44856602.130000003</v>
      </c>
      <c r="G25" s="36">
        <f t="shared" si="0"/>
        <v>-1764327.0600000024</v>
      </c>
      <c r="H25" s="9">
        <f>H26</f>
        <v>43092358</v>
      </c>
      <c r="I25" s="9">
        <f>I26</f>
        <v>43092275.07</v>
      </c>
      <c r="J25" s="20"/>
      <c r="K25" s="21"/>
    </row>
    <row r="26" spans="1:11" s="22" customFormat="1" ht="48" customHeight="1" outlineLevel="7" x14ac:dyDescent="0.25">
      <c r="A26" s="26" t="s">
        <v>12</v>
      </c>
      <c r="B26" s="13" t="s">
        <v>6</v>
      </c>
      <c r="C26" s="13" t="s">
        <v>802</v>
      </c>
      <c r="D26" s="13" t="s">
        <v>30</v>
      </c>
      <c r="E26" s="13" t="s">
        <v>13</v>
      </c>
      <c r="F26" s="9">
        <f>F27</f>
        <v>44856602.130000003</v>
      </c>
      <c r="G26" s="36">
        <f t="shared" si="0"/>
        <v>-1764327.0600000024</v>
      </c>
      <c r="H26" s="9">
        <f>H27</f>
        <v>43092358</v>
      </c>
      <c r="I26" s="9">
        <f>I27</f>
        <v>43092275.07</v>
      </c>
      <c r="J26" s="20"/>
      <c r="K26" s="21"/>
    </row>
    <row r="27" spans="1:11" s="22" customFormat="1" ht="17.25" customHeight="1" outlineLevel="7" x14ac:dyDescent="0.25">
      <c r="A27" s="26" t="s">
        <v>14</v>
      </c>
      <c r="B27" s="13" t="s">
        <v>6</v>
      </c>
      <c r="C27" s="13" t="s">
        <v>802</v>
      </c>
      <c r="D27" s="13" t="s">
        <v>30</v>
      </c>
      <c r="E27" s="13" t="s">
        <v>15</v>
      </c>
      <c r="F27" s="9">
        <v>44856602.130000003</v>
      </c>
      <c r="G27" s="36">
        <f t="shared" si="0"/>
        <v>-1764327.0600000024</v>
      </c>
      <c r="H27" s="9">
        <v>43092358</v>
      </c>
      <c r="I27" s="9">
        <v>43092275.07</v>
      </c>
      <c r="J27" s="20"/>
      <c r="K27" s="21"/>
    </row>
    <row r="28" spans="1:11" s="22" customFormat="1" outlineLevel="6" x14ac:dyDescent="0.25">
      <c r="A28" s="26" t="s">
        <v>31</v>
      </c>
      <c r="B28" s="13" t="s">
        <v>6</v>
      </c>
      <c r="C28" s="13" t="s">
        <v>802</v>
      </c>
      <c r="D28" s="13" t="s">
        <v>32</v>
      </c>
      <c r="E28" s="13"/>
      <c r="F28" s="9">
        <f>F29</f>
        <v>17506917.609999999</v>
      </c>
      <c r="G28" s="36">
        <f t="shared" si="0"/>
        <v>701221.01000000164</v>
      </c>
      <c r="H28" s="9">
        <f>H29</f>
        <v>18208138.620000001</v>
      </c>
      <c r="I28" s="9">
        <f>I29</f>
        <v>18208138.620000001</v>
      </c>
      <c r="J28" s="20"/>
      <c r="K28" s="21"/>
    </row>
    <row r="29" spans="1:11" s="22" customFormat="1" ht="46.5" customHeight="1" outlineLevel="7" x14ac:dyDescent="0.25">
      <c r="A29" s="26" t="s">
        <v>12</v>
      </c>
      <c r="B29" s="13" t="s">
        <v>6</v>
      </c>
      <c r="C29" s="13" t="s">
        <v>802</v>
      </c>
      <c r="D29" s="13" t="s">
        <v>32</v>
      </c>
      <c r="E29" s="13" t="s">
        <v>13</v>
      </c>
      <c r="F29" s="9">
        <f>F30</f>
        <v>17506917.609999999</v>
      </c>
      <c r="G29" s="36">
        <f t="shared" si="0"/>
        <v>701221.01000000164</v>
      </c>
      <c r="H29" s="9">
        <f>H30</f>
        <v>18208138.620000001</v>
      </c>
      <c r="I29" s="9">
        <f>I30</f>
        <v>18208138.620000001</v>
      </c>
      <c r="J29" s="20"/>
      <c r="K29" s="21"/>
    </row>
    <row r="30" spans="1:11" s="22" customFormat="1" ht="18.75" customHeight="1" outlineLevel="7" x14ac:dyDescent="0.25">
      <c r="A30" s="26" t="s">
        <v>14</v>
      </c>
      <c r="B30" s="13" t="s">
        <v>6</v>
      </c>
      <c r="C30" s="13" t="s">
        <v>802</v>
      </c>
      <c r="D30" s="13" t="s">
        <v>32</v>
      </c>
      <c r="E30" s="13" t="s">
        <v>15</v>
      </c>
      <c r="F30" s="9">
        <v>17506917.609999999</v>
      </c>
      <c r="G30" s="36">
        <f t="shared" si="0"/>
        <v>701221.01000000164</v>
      </c>
      <c r="H30" s="9">
        <v>18208138.620000001</v>
      </c>
      <c r="I30" s="9">
        <v>18208138.620000001</v>
      </c>
      <c r="J30" s="20"/>
      <c r="K30" s="21"/>
    </row>
    <row r="31" spans="1:11" s="22" customFormat="1" ht="30" outlineLevel="5" x14ac:dyDescent="0.25">
      <c r="A31" s="26" t="s">
        <v>33</v>
      </c>
      <c r="B31" s="13" t="s">
        <v>6</v>
      </c>
      <c r="C31" s="13" t="s">
        <v>802</v>
      </c>
      <c r="D31" s="13" t="s">
        <v>34</v>
      </c>
      <c r="E31" s="13"/>
      <c r="F31" s="9">
        <f>F32+F35</f>
        <v>4192947</v>
      </c>
      <c r="G31" s="36">
        <f t="shared" si="0"/>
        <v>574434.27999999933</v>
      </c>
      <c r="H31" s="9">
        <f>H32+H35</f>
        <v>4845764.2799999993</v>
      </c>
      <c r="I31" s="9">
        <f>I32+I35</f>
        <v>4767381.2799999993</v>
      </c>
      <c r="J31" s="20"/>
      <c r="K31" s="21"/>
    </row>
    <row r="32" spans="1:11" s="22" customFormat="1" ht="33.75" customHeight="1" outlineLevel="5" x14ac:dyDescent="0.25">
      <c r="A32" s="26" t="s">
        <v>846</v>
      </c>
      <c r="B32" s="13" t="s">
        <v>6</v>
      </c>
      <c r="C32" s="13" t="s">
        <v>802</v>
      </c>
      <c r="D32" s="13" t="s">
        <v>845</v>
      </c>
      <c r="E32" s="13"/>
      <c r="F32" s="9">
        <f>F33</f>
        <v>2005080</v>
      </c>
      <c r="G32" s="36">
        <f t="shared" si="0"/>
        <v>-78383</v>
      </c>
      <c r="H32" s="9">
        <f>H33</f>
        <v>2005080</v>
      </c>
      <c r="I32" s="9">
        <f>I33</f>
        <v>1926697</v>
      </c>
      <c r="J32" s="20"/>
      <c r="K32" s="21"/>
    </row>
    <row r="33" spans="1:11" s="22" customFormat="1" ht="47.25" customHeight="1" outlineLevel="5" x14ac:dyDescent="0.25">
      <c r="A33" s="26" t="s">
        <v>12</v>
      </c>
      <c r="B33" s="13" t="s">
        <v>6</v>
      </c>
      <c r="C33" s="13" t="s">
        <v>802</v>
      </c>
      <c r="D33" s="13" t="s">
        <v>845</v>
      </c>
      <c r="E33" s="13" t="s">
        <v>13</v>
      </c>
      <c r="F33" s="9">
        <f>F34</f>
        <v>2005080</v>
      </c>
      <c r="G33" s="36">
        <f t="shared" si="0"/>
        <v>-78383</v>
      </c>
      <c r="H33" s="9">
        <f>H34</f>
        <v>2005080</v>
      </c>
      <c r="I33" s="9">
        <f>I34</f>
        <v>1926697</v>
      </c>
      <c r="J33" s="20"/>
      <c r="K33" s="21"/>
    </row>
    <row r="34" spans="1:11" s="22" customFormat="1" ht="22.5" customHeight="1" outlineLevel="5" x14ac:dyDescent="0.25">
      <c r="A34" s="26" t="s">
        <v>14</v>
      </c>
      <c r="B34" s="13" t="s">
        <v>6</v>
      </c>
      <c r="C34" s="13" t="s">
        <v>802</v>
      </c>
      <c r="D34" s="13" t="s">
        <v>845</v>
      </c>
      <c r="E34" s="13" t="s">
        <v>15</v>
      </c>
      <c r="F34" s="9">
        <v>2005080</v>
      </c>
      <c r="G34" s="36">
        <f t="shared" si="0"/>
        <v>-78383</v>
      </c>
      <c r="H34" s="9">
        <v>2005080</v>
      </c>
      <c r="I34" s="9">
        <v>1926697</v>
      </c>
      <c r="J34" s="20"/>
      <c r="K34" s="21"/>
    </row>
    <row r="35" spans="1:11" s="22" customFormat="1" ht="30" outlineLevel="6" x14ac:dyDescent="0.25">
      <c r="A35" s="26" t="s">
        <v>35</v>
      </c>
      <c r="B35" s="13" t="s">
        <v>6</v>
      </c>
      <c r="C35" s="13" t="s">
        <v>802</v>
      </c>
      <c r="D35" s="13" t="s">
        <v>36</v>
      </c>
      <c r="E35" s="13"/>
      <c r="F35" s="9">
        <f>F36</f>
        <v>2187867</v>
      </c>
      <c r="G35" s="36">
        <f t="shared" si="0"/>
        <v>652817.2799999998</v>
      </c>
      <c r="H35" s="9">
        <f>H36</f>
        <v>2840684.28</v>
      </c>
      <c r="I35" s="9">
        <f>I36</f>
        <v>2840684.28</v>
      </c>
      <c r="J35" s="20"/>
      <c r="K35" s="21"/>
    </row>
    <row r="36" spans="1:11" s="22" customFormat="1" ht="47.25" customHeight="1" outlineLevel="7" x14ac:dyDescent="0.25">
      <c r="A36" s="26" t="s">
        <v>12</v>
      </c>
      <c r="B36" s="13" t="s">
        <v>6</v>
      </c>
      <c r="C36" s="13" t="s">
        <v>802</v>
      </c>
      <c r="D36" s="13" t="s">
        <v>36</v>
      </c>
      <c r="E36" s="13" t="s">
        <v>13</v>
      </c>
      <c r="F36" s="9">
        <f>F37</f>
        <v>2187867</v>
      </c>
      <c r="G36" s="36">
        <f t="shared" si="0"/>
        <v>652817.2799999998</v>
      </c>
      <c r="H36" s="9">
        <f>H37</f>
        <v>2840684.28</v>
      </c>
      <c r="I36" s="9">
        <f>I37</f>
        <v>2840684.28</v>
      </c>
      <c r="J36" s="20"/>
      <c r="K36" s="21"/>
    </row>
    <row r="37" spans="1:11" s="22" customFormat="1" ht="19.5" customHeight="1" outlineLevel="7" x14ac:dyDescent="0.25">
      <c r="A37" s="26" t="s">
        <v>14</v>
      </c>
      <c r="B37" s="13" t="s">
        <v>6</v>
      </c>
      <c r="C37" s="13" t="s">
        <v>802</v>
      </c>
      <c r="D37" s="13" t="s">
        <v>36</v>
      </c>
      <c r="E37" s="13" t="s">
        <v>15</v>
      </c>
      <c r="F37" s="9">
        <v>2187867</v>
      </c>
      <c r="G37" s="36">
        <f t="shared" si="0"/>
        <v>652817.2799999998</v>
      </c>
      <c r="H37" s="9">
        <v>2840684.28</v>
      </c>
      <c r="I37" s="9">
        <v>2840684.28</v>
      </c>
      <c r="J37" s="20"/>
      <c r="K37" s="21"/>
    </row>
    <row r="38" spans="1:11" s="22" customFormat="1" outlineLevel="2" x14ac:dyDescent="0.25">
      <c r="A38" s="23" t="s">
        <v>37</v>
      </c>
      <c r="B38" s="24" t="s">
        <v>6</v>
      </c>
      <c r="C38" s="24" t="s">
        <v>803</v>
      </c>
      <c r="D38" s="24"/>
      <c r="E38" s="24"/>
      <c r="F38" s="25">
        <f>F39</f>
        <v>782</v>
      </c>
      <c r="G38" s="36">
        <f t="shared" si="0"/>
        <v>-782</v>
      </c>
      <c r="H38" s="25">
        <f t="shared" ref="H38:I42" si="2">H39</f>
        <v>782</v>
      </c>
      <c r="I38" s="25">
        <f t="shared" si="2"/>
        <v>0</v>
      </c>
      <c r="J38" s="20"/>
      <c r="K38" s="21"/>
    </row>
    <row r="39" spans="1:11" s="22" customFormat="1" ht="17.25" customHeight="1" outlineLevel="3" x14ac:dyDescent="0.25">
      <c r="A39" s="26" t="s">
        <v>38</v>
      </c>
      <c r="B39" s="13" t="s">
        <v>6</v>
      </c>
      <c r="C39" s="13" t="s">
        <v>803</v>
      </c>
      <c r="D39" s="13" t="s">
        <v>39</v>
      </c>
      <c r="E39" s="13"/>
      <c r="F39" s="9">
        <f>F40</f>
        <v>782</v>
      </c>
      <c r="G39" s="36">
        <f t="shared" si="0"/>
        <v>-782</v>
      </c>
      <c r="H39" s="9">
        <f t="shared" si="2"/>
        <v>782</v>
      </c>
      <c r="I39" s="9">
        <f t="shared" si="2"/>
        <v>0</v>
      </c>
      <c r="J39" s="20"/>
      <c r="K39" s="21"/>
    </row>
    <row r="40" spans="1:11" s="22" customFormat="1" outlineLevel="4" x14ac:dyDescent="0.25">
      <c r="A40" s="26" t="s">
        <v>40</v>
      </c>
      <c r="B40" s="13" t="s">
        <v>6</v>
      </c>
      <c r="C40" s="13" t="s">
        <v>803</v>
      </c>
      <c r="D40" s="13" t="s">
        <v>41</v>
      </c>
      <c r="E40" s="13"/>
      <c r="F40" s="9">
        <f>F41</f>
        <v>782</v>
      </c>
      <c r="G40" s="36">
        <f t="shared" si="0"/>
        <v>-782</v>
      </c>
      <c r="H40" s="9">
        <f t="shared" si="2"/>
        <v>782</v>
      </c>
      <c r="I40" s="9">
        <f t="shared" si="2"/>
        <v>0</v>
      </c>
      <c r="J40" s="20"/>
      <c r="K40" s="21"/>
    </row>
    <row r="41" spans="1:11" s="22" customFormat="1" ht="45" outlineLevel="6" x14ac:dyDescent="0.25">
      <c r="A41" s="26" t="s">
        <v>42</v>
      </c>
      <c r="B41" s="13" t="s">
        <v>6</v>
      </c>
      <c r="C41" s="13" t="s">
        <v>803</v>
      </c>
      <c r="D41" s="13" t="s">
        <v>43</v>
      </c>
      <c r="E41" s="13"/>
      <c r="F41" s="9">
        <f>F42</f>
        <v>782</v>
      </c>
      <c r="G41" s="36">
        <f t="shared" si="0"/>
        <v>-782</v>
      </c>
      <c r="H41" s="9">
        <f t="shared" si="2"/>
        <v>782</v>
      </c>
      <c r="I41" s="9">
        <f t="shared" si="2"/>
        <v>0</v>
      </c>
      <c r="J41" s="20"/>
      <c r="K41" s="21"/>
    </row>
    <row r="42" spans="1:11" s="22" customFormat="1" ht="30" outlineLevel="7" x14ac:dyDescent="0.25">
      <c r="A42" s="26" t="s">
        <v>21</v>
      </c>
      <c r="B42" s="13" t="s">
        <v>6</v>
      </c>
      <c r="C42" s="13" t="s">
        <v>803</v>
      </c>
      <c r="D42" s="13" t="s">
        <v>43</v>
      </c>
      <c r="E42" s="13" t="s">
        <v>22</v>
      </c>
      <c r="F42" s="9">
        <f>F43</f>
        <v>782</v>
      </c>
      <c r="G42" s="36">
        <f t="shared" si="0"/>
        <v>-782</v>
      </c>
      <c r="H42" s="9">
        <f t="shared" si="2"/>
        <v>782</v>
      </c>
      <c r="I42" s="9">
        <f t="shared" si="2"/>
        <v>0</v>
      </c>
      <c r="J42" s="20"/>
      <c r="K42" s="21"/>
    </row>
    <row r="43" spans="1:11" s="22" customFormat="1" ht="30" outlineLevel="7" x14ac:dyDescent="0.25">
      <c r="A43" s="26" t="s">
        <v>23</v>
      </c>
      <c r="B43" s="13" t="s">
        <v>6</v>
      </c>
      <c r="C43" s="13" t="s">
        <v>803</v>
      </c>
      <c r="D43" s="13" t="s">
        <v>43</v>
      </c>
      <c r="E43" s="13" t="s">
        <v>24</v>
      </c>
      <c r="F43" s="9">
        <v>782</v>
      </c>
      <c r="G43" s="36">
        <f t="shared" si="0"/>
        <v>-782</v>
      </c>
      <c r="H43" s="9">
        <v>782</v>
      </c>
      <c r="I43" s="9">
        <v>0</v>
      </c>
      <c r="J43" s="20"/>
      <c r="K43" s="21"/>
    </row>
    <row r="44" spans="1:11" s="22" customFormat="1" outlineLevel="2" x14ac:dyDescent="0.25">
      <c r="A44" s="23" t="s">
        <v>44</v>
      </c>
      <c r="B44" s="24" t="s">
        <v>6</v>
      </c>
      <c r="C44" s="24" t="s">
        <v>804</v>
      </c>
      <c r="D44" s="24"/>
      <c r="E44" s="24"/>
      <c r="F44" s="25">
        <f>F45</f>
        <v>1199699.99</v>
      </c>
      <c r="G44" s="36">
        <f t="shared" si="0"/>
        <v>0</v>
      </c>
      <c r="H44" s="25">
        <f>H45</f>
        <v>1199699.99</v>
      </c>
      <c r="I44" s="25">
        <f>I45</f>
        <v>1199699.99</v>
      </c>
      <c r="J44" s="20"/>
      <c r="K44" s="21"/>
    </row>
    <row r="45" spans="1:11" s="22" customFormat="1" ht="45" outlineLevel="3" x14ac:dyDescent="0.25">
      <c r="A45" s="26" t="s">
        <v>46</v>
      </c>
      <c r="B45" s="13" t="s">
        <v>6</v>
      </c>
      <c r="C45" s="13" t="s">
        <v>804</v>
      </c>
      <c r="D45" s="13" t="s">
        <v>47</v>
      </c>
      <c r="E45" s="13"/>
      <c r="F45" s="9">
        <f>F46+F50+F56+F60</f>
        <v>1199699.99</v>
      </c>
      <c r="G45" s="36">
        <f t="shared" si="0"/>
        <v>0</v>
      </c>
      <c r="H45" s="9">
        <f>H46+H50+H56+H60</f>
        <v>1199699.99</v>
      </c>
      <c r="I45" s="9">
        <f>I46+I50+I56+I60</f>
        <v>1199699.99</v>
      </c>
      <c r="J45" s="20"/>
      <c r="K45" s="21"/>
    </row>
    <row r="46" spans="1:11" s="22" customFormat="1" ht="30" hidden="1" outlineLevel="5" x14ac:dyDescent="0.25">
      <c r="A46" s="26" t="s">
        <v>48</v>
      </c>
      <c r="B46" s="13" t="s">
        <v>6</v>
      </c>
      <c r="C46" s="13" t="s">
        <v>804</v>
      </c>
      <c r="D46" s="13" t="s">
        <v>49</v>
      </c>
      <c r="E46" s="13"/>
      <c r="F46" s="9">
        <f>F47</f>
        <v>0</v>
      </c>
      <c r="G46" s="36">
        <f t="shared" si="0"/>
        <v>0</v>
      </c>
      <c r="H46" s="9">
        <f t="shared" ref="H46:I48" si="3">H47</f>
        <v>0</v>
      </c>
      <c r="I46" s="9">
        <f t="shared" si="3"/>
        <v>0</v>
      </c>
      <c r="J46" s="20"/>
      <c r="K46" s="21"/>
    </row>
    <row r="47" spans="1:11" s="22" customFormat="1" ht="30" hidden="1" outlineLevel="6" x14ac:dyDescent="0.25">
      <c r="A47" s="26" t="s">
        <v>50</v>
      </c>
      <c r="B47" s="13" t="s">
        <v>6</v>
      </c>
      <c r="C47" s="13" t="s">
        <v>804</v>
      </c>
      <c r="D47" s="13" t="s">
        <v>51</v>
      </c>
      <c r="E47" s="13"/>
      <c r="F47" s="9">
        <f>F48</f>
        <v>0</v>
      </c>
      <c r="G47" s="36">
        <f t="shared" si="0"/>
        <v>0</v>
      </c>
      <c r="H47" s="9">
        <f t="shared" si="3"/>
        <v>0</v>
      </c>
      <c r="I47" s="9">
        <f t="shared" si="3"/>
        <v>0</v>
      </c>
      <c r="J47" s="20"/>
      <c r="K47" s="21"/>
    </row>
    <row r="48" spans="1:11" s="22" customFormat="1" ht="30" hidden="1" outlineLevel="7" x14ac:dyDescent="0.25">
      <c r="A48" s="26" t="s">
        <v>21</v>
      </c>
      <c r="B48" s="13" t="s">
        <v>6</v>
      </c>
      <c r="C48" s="13" t="s">
        <v>804</v>
      </c>
      <c r="D48" s="13" t="s">
        <v>51</v>
      </c>
      <c r="E48" s="13" t="s">
        <v>22</v>
      </c>
      <c r="F48" s="9">
        <f>F49</f>
        <v>0</v>
      </c>
      <c r="G48" s="36">
        <f t="shared" si="0"/>
        <v>0</v>
      </c>
      <c r="H48" s="9">
        <f t="shared" si="3"/>
        <v>0</v>
      </c>
      <c r="I48" s="9">
        <f t="shared" si="3"/>
        <v>0</v>
      </c>
      <c r="J48" s="20"/>
      <c r="K48" s="21"/>
    </row>
    <row r="49" spans="1:11" s="22" customFormat="1" ht="30" hidden="1" outlineLevel="7" x14ac:dyDescent="0.25">
      <c r="A49" s="26" t="s">
        <v>23</v>
      </c>
      <c r="B49" s="13" t="s">
        <v>6</v>
      </c>
      <c r="C49" s="13" t="s">
        <v>804</v>
      </c>
      <c r="D49" s="13" t="s">
        <v>51</v>
      </c>
      <c r="E49" s="13" t="s">
        <v>24</v>
      </c>
      <c r="F49" s="9"/>
      <c r="G49" s="36">
        <f t="shared" si="0"/>
        <v>0</v>
      </c>
      <c r="H49" s="9"/>
      <c r="I49" s="9"/>
      <c r="J49" s="20"/>
      <c r="K49" s="21"/>
    </row>
    <row r="50" spans="1:11" s="22" customFormat="1" ht="45" outlineLevel="5" collapsed="1" x14ac:dyDescent="0.25">
      <c r="A50" s="26" t="s">
        <v>52</v>
      </c>
      <c r="B50" s="13" t="s">
        <v>6</v>
      </c>
      <c r="C50" s="13" t="s">
        <v>804</v>
      </c>
      <c r="D50" s="13" t="s">
        <v>53</v>
      </c>
      <c r="E50" s="13"/>
      <c r="F50" s="9">
        <f>F51</f>
        <v>1199699.99</v>
      </c>
      <c r="G50" s="36">
        <f t="shared" si="0"/>
        <v>0</v>
      </c>
      <c r="H50" s="9">
        <f>H51</f>
        <v>1199699.99</v>
      </c>
      <c r="I50" s="9">
        <f>I51</f>
        <v>1199699.99</v>
      </c>
      <c r="J50" s="20"/>
      <c r="K50" s="21"/>
    </row>
    <row r="51" spans="1:11" s="22" customFormat="1" ht="45" outlineLevel="6" x14ac:dyDescent="0.25">
      <c r="A51" s="26" t="s">
        <v>965</v>
      </c>
      <c r="B51" s="13" t="s">
        <v>6</v>
      </c>
      <c r="C51" s="13" t="s">
        <v>804</v>
      </c>
      <c r="D51" s="13" t="s">
        <v>54</v>
      </c>
      <c r="E51" s="13"/>
      <c r="F51" s="9">
        <f>F52+F54</f>
        <v>1199699.99</v>
      </c>
      <c r="G51" s="36">
        <f t="shared" si="0"/>
        <v>0</v>
      </c>
      <c r="H51" s="9">
        <f>H52+H54</f>
        <v>1199699.99</v>
      </c>
      <c r="I51" s="9">
        <f>I52+I54</f>
        <v>1199699.99</v>
      </c>
      <c r="J51" s="20"/>
      <c r="K51" s="21"/>
    </row>
    <row r="52" spans="1:11" s="22" customFormat="1" ht="30" outlineLevel="7" x14ac:dyDescent="0.25">
      <c r="A52" s="26" t="s">
        <v>21</v>
      </c>
      <c r="B52" s="13" t="s">
        <v>6</v>
      </c>
      <c r="C52" s="13" t="s">
        <v>804</v>
      </c>
      <c r="D52" s="13" t="s">
        <v>54</v>
      </c>
      <c r="E52" s="13" t="s">
        <v>22</v>
      </c>
      <c r="F52" s="9">
        <f>F53</f>
        <v>948699.99</v>
      </c>
      <c r="G52" s="36">
        <f t="shared" si="0"/>
        <v>0</v>
      </c>
      <c r="H52" s="9">
        <f>H53</f>
        <v>948699.99</v>
      </c>
      <c r="I52" s="9">
        <f>I53</f>
        <v>948699.99</v>
      </c>
      <c r="J52" s="20"/>
      <c r="K52" s="21"/>
    </row>
    <row r="53" spans="1:11" s="22" customFormat="1" ht="30" outlineLevel="7" x14ac:dyDescent="0.25">
      <c r="A53" s="26" t="s">
        <v>23</v>
      </c>
      <c r="B53" s="13" t="s">
        <v>6</v>
      </c>
      <c r="C53" s="13" t="s">
        <v>804</v>
      </c>
      <c r="D53" s="13" t="s">
        <v>54</v>
      </c>
      <c r="E53" s="13" t="s">
        <v>24</v>
      </c>
      <c r="F53" s="50">
        <v>948699.99</v>
      </c>
      <c r="G53" s="36">
        <f t="shared" si="0"/>
        <v>0</v>
      </c>
      <c r="H53" s="50">
        <v>948699.99</v>
      </c>
      <c r="I53" s="50">
        <v>948699.99</v>
      </c>
      <c r="J53" s="20"/>
      <c r="K53" s="21"/>
    </row>
    <row r="54" spans="1:11" s="22" customFormat="1" outlineLevel="7" x14ac:dyDescent="0.25">
      <c r="A54" s="26" t="s">
        <v>25</v>
      </c>
      <c r="B54" s="13" t="s">
        <v>6</v>
      </c>
      <c r="C54" s="13" t="s">
        <v>804</v>
      </c>
      <c r="D54" s="13" t="s">
        <v>54</v>
      </c>
      <c r="E54" s="13" t="s">
        <v>26</v>
      </c>
      <c r="F54" s="9">
        <f>F55</f>
        <v>251000</v>
      </c>
      <c r="G54" s="36">
        <f t="shared" si="0"/>
        <v>0</v>
      </c>
      <c r="H54" s="9">
        <f>H55</f>
        <v>251000</v>
      </c>
      <c r="I54" s="9">
        <f>I55</f>
        <v>251000</v>
      </c>
      <c r="J54" s="20"/>
      <c r="K54" s="21"/>
    </row>
    <row r="55" spans="1:11" s="22" customFormat="1" outlineLevel="7" x14ac:dyDescent="0.25">
      <c r="A55" s="26" t="s">
        <v>27</v>
      </c>
      <c r="B55" s="13" t="s">
        <v>6</v>
      </c>
      <c r="C55" s="13" t="s">
        <v>804</v>
      </c>
      <c r="D55" s="13" t="s">
        <v>54</v>
      </c>
      <c r="E55" s="13" t="s">
        <v>28</v>
      </c>
      <c r="F55" s="9">
        <v>251000</v>
      </c>
      <c r="G55" s="36">
        <f t="shared" si="0"/>
        <v>0</v>
      </c>
      <c r="H55" s="9">
        <v>251000</v>
      </c>
      <c r="I55" s="9">
        <v>251000</v>
      </c>
      <c r="J55" s="20"/>
      <c r="K55" s="21"/>
    </row>
    <row r="56" spans="1:11" s="22" customFormat="1" ht="45" hidden="1" outlineLevel="5" x14ac:dyDescent="0.25">
      <c r="A56" s="26" t="s">
        <v>55</v>
      </c>
      <c r="B56" s="13" t="s">
        <v>6</v>
      </c>
      <c r="C56" s="13" t="s">
        <v>804</v>
      </c>
      <c r="D56" s="13" t="s">
        <v>56</v>
      </c>
      <c r="E56" s="13"/>
      <c r="F56" s="9">
        <f>F57</f>
        <v>0</v>
      </c>
      <c r="G56" s="36">
        <f t="shared" si="0"/>
        <v>0</v>
      </c>
      <c r="H56" s="9">
        <f t="shared" ref="H56:I58" si="4">H57</f>
        <v>0</v>
      </c>
      <c r="I56" s="9">
        <f t="shared" si="4"/>
        <v>0</v>
      </c>
      <c r="J56" s="20"/>
      <c r="K56" s="21"/>
    </row>
    <row r="57" spans="1:11" s="22" customFormat="1" ht="31.5" hidden="1" customHeight="1" outlineLevel="6" x14ac:dyDescent="0.25">
      <c r="A57" s="26" t="s">
        <v>966</v>
      </c>
      <c r="B57" s="13" t="s">
        <v>6</v>
      </c>
      <c r="C57" s="13" t="s">
        <v>804</v>
      </c>
      <c r="D57" s="13" t="s">
        <v>57</v>
      </c>
      <c r="E57" s="13"/>
      <c r="F57" s="9">
        <f>F58</f>
        <v>0</v>
      </c>
      <c r="G57" s="36">
        <f t="shared" si="0"/>
        <v>0</v>
      </c>
      <c r="H57" s="9">
        <f t="shared" si="4"/>
        <v>0</v>
      </c>
      <c r="I57" s="9">
        <f t="shared" si="4"/>
        <v>0</v>
      </c>
      <c r="J57" s="20"/>
      <c r="K57" s="21"/>
    </row>
    <row r="58" spans="1:11" s="22" customFormat="1" ht="30" hidden="1" outlineLevel="7" x14ac:dyDescent="0.25">
      <c r="A58" s="26" t="s">
        <v>21</v>
      </c>
      <c r="B58" s="13" t="s">
        <v>6</v>
      </c>
      <c r="C58" s="13" t="s">
        <v>804</v>
      </c>
      <c r="D58" s="13" t="s">
        <v>57</v>
      </c>
      <c r="E58" s="13" t="s">
        <v>22</v>
      </c>
      <c r="F58" s="9">
        <f>F59</f>
        <v>0</v>
      </c>
      <c r="G58" s="36">
        <f t="shared" si="0"/>
        <v>0</v>
      </c>
      <c r="H58" s="9">
        <f t="shared" si="4"/>
        <v>0</v>
      </c>
      <c r="I58" s="9">
        <f t="shared" si="4"/>
        <v>0</v>
      </c>
      <c r="J58" s="20"/>
      <c r="K58" s="21"/>
    </row>
    <row r="59" spans="1:11" s="22" customFormat="1" ht="30" hidden="1" outlineLevel="7" x14ac:dyDescent="0.25">
      <c r="A59" s="26" t="s">
        <v>23</v>
      </c>
      <c r="B59" s="13" t="s">
        <v>6</v>
      </c>
      <c r="C59" s="13" t="s">
        <v>804</v>
      </c>
      <c r="D59" s="13" t="s">
        <v>57</v>
      </c>
      <c r="E59" s="13" t="s">
        <v>24</v>
      </c>
      <c r="F59" s="9"/>
      <c r="G59" s="36">
        <f t="shared" si="0"/>
        <v>0</v>
      </c>
      <c r="H59" s="9"/>
      <c r="I59" s="9"/>
      <c r="J59" s="20"/>
      <c r="K59" s="21"/>
    </row>
    <row r="60" spans="1:11" s="22" customFormat="1" ht="30" hidden="1" outlineLevel="5" x14ac:dyDescent="0.25">
      <c r="A60" s="26" t="s">
        <v>58</v>
      </c>
      <c r="B60" s="13" t="s">
        <v>6</v>
      </c>
      <c r="C60" s="13" t="s">
        <v>45</v>
      </c>
      <c r="D60" s="13" t="s">
        <v>59</v>
      </c>
      <c r="E60" s="13"/>
      <c r="F60" s="9">
        <f>F61</f>
        <v>0</v>
      </c>
      <c r="G60" s="36">
        <f t="shared" si="0"/>
        <v>0</v>
      </c>
      <c r="H60" s="9">
        <f t="shared" ref="H60:I62" si="5">H61</f>
        <v>0</v>
      </c>
      <c r="I60" s="9">
        <f t="shared" si="5"/>
        <v>0</v>
      </c>
      <c r="J60" s="20"/>
      <c r="K60" s="21"/>
    </row>
    <row r="61" spans="1:11" s="22" customFormat="1" hidden="1" outlineLevel="6" x14ac:dyDescent="0.25">
      <c r="A61" s="26" t="s">
        <v>60</v>
      </c>
      <c r="B61" s="13" t="s">
        <v>6</v>
      </c>
      <c r="C61" s="13" t="s">
        <v>45</v>
      </c>
      <c r="D61" s="13" t="s">
        <v>61</v>
      </c>
      <c r="E61" s="13"/>
      <c r="F61" s="9">
        <f>F62</f>
        <v>0</v>
      </c>
      <c r="G61" s="36">
        <f t="shared" si="0"/>
        <v>0</v>
      </c>
      <c r="H61" s="9">
        <f t="shared" si="5"/>
        <v>0</v>
      </c>
      <c r="I61" s="9">
        <f t="shared" si="5"/>
        <v>0</v>
      </c>
      <c r="J61" s="20"/>
      <c r="K61" s="21"/>
    </row>
    <row r="62" spans="1:11" s="22" customFormat="1" ht="30" hidden="1" outlineLevel="7" x14ac:dyDescent="0.25">
      <c r="A62" s="26" t="s">
        <v>21</v>
      </c>
      <c r="B62" s="13" t="s">
        <v>6</v>
      </c>
      <c r="C62" s="13" t="s">
        <v>45</v>
      </c>
      <c r="D62" s="13" t="s">
        <v>61</v>
      </c>
      <c r="E62" s="13" t="s">
        <v>22</v>
      </c>
      <c r="F62" s="9">
        <f>F63</f>
        <v>0</v>
      </c>
      <c r="G62" s="36">
        <f t="shared" si="0"/>
        <v>0</v>
      </c>
      <c r="H62" s="9">
        <f t="shared" si="5"/>
        <v>0</v>
      </c>
      <c r="I62" s="9">
        <f t="shared" si="5"/>
        <v>0</v>
      </c>
      <c r="J62" s="20"/>
      <c r="K62" s="21"/>
    </row>
    <row r="63" spans="1:11" s="22" customFormat="1" ht="30" hidden="1" outlineLevel="7" x14ac:dyDescent="0.25">
      <c r="A63" s="26" t="s">
        <v>23</v>
      </c>
      <c r="B63" s="13" t="s">
        <v>6</v>
      </c>
      <c r="C63" s="13" t="s">
        <v>45</v>
      </c>
      <c r="D63" s="13" t="s">
        <v>61</v>
      </c>
      <c r="E63" s="13" t="s">
        <v>24</v>
      </c>
      <c r="F63" s="9"/>
      <c r="G63" s="36">
        <f t="shared" si="0"/>
        <v>0</v>
      </c>
      <c r="H63" s="9"/>
      <c r="I63" s="9"/>
      <c r="J63" s="20"/>
      <c r="K63" s="21"/>
    </row>
    <row r="64" spans="1:11" s="22" customFormat="1" outlineLevel="2" collapsed="1" x14ac:dyDescent="0.25">
      <c r="A64" s="23" t="s">
        <v>62</v>
      </c>
      <c r="B64" s="24" t="s">
        <v>6</v>
      </c>
      <c r="C64" s="24" t="s">
        <v>805</v>
      </c>
      <c r="D64" s="24"/>
      <c r="E64" s="24"/>
      <c r="F64" s="25">
        <f>F65</f>
        <v>490000</v>
      </c>
      <c r="G64" s="36">
        <f t="shared" si="0"/>
        <v>-490000</v>
      </c>
      <c r="H64" s="25">
        <f t="shared" ref="H64:I68" si="6">H65</f>
        <v>415000</v>
      </c>
      <c r="I64" s="25">
        <f t="shared" si="6"/>
        <v>0</v>
      </c>
      <c r="J64" s="20"/>
      <c r="K64" s="21"/>
    </row>
    <row r="65" spans="1:11" s="22" customFormat="1" ht="45" outlineLevel="3" x14ac:dyDescent="0.25">
      <c r="A65" s="26" t="s">
        <v>979</v>
      </c>
      <c r="B65" s="13" t="s">
        <v>6</v>
      </c>
      <c r="C65" s="13" t="s">
        <v>805</v>
      </c>
      <c r="D65" s="13" t="s">
        <v>9</v>
      </c>
      <c r="E65" s="13"/>
      <c r="F65" s="9">
        <f>F66</f>
        <v>490000</v>
      </c>
      <c r="G65" s="36">
        <f t="shared" si="0"/>
        <v>-490000</v>
      </c>
      <c r="H65" s="9">
        <f t="shared" si="6"/>
        <v>415000</v>
      </c>
      <c r="I65" s="9">
        <f t="shared" si="6"/>
        <v>0</v>
      </c>
      <c r="J65" s="20"/>
      <c r="K65" s="21"/>
    </row>
    <row r="66" spans="1:11" s="22" customFormat="1" outlineLevel="5" x14ac:dyDescent="0.25">
      <c r="A66" s="26" t="s">
        <v>63</v>
      </c>
      <c r="B66" s="13" t="s">
        <v>6</v>
      </c>
      <c r="C66" s="13" t="s">
        <v>805</v>
      </c>
      <c r="D66" s="13" t="s">
        <v>64</v>
      </c>
      <c r="E66" s="13"/>
      <c r="F66" s="9">
        <f>F67</f>
        <v>490000</v>
      </c>
      <c r="G66" s="36">
        <f t="shared" si="0"/>
        <v>-490000</v>
      </c>
      <c r="H66" s="9">
        <f t="shared" si="6"/>
        <v>415000</v>
      </c>
      <c r="I66" s="9">
        <f t="shared" si="6"/>
        <v>0</v>
      </c>
      <c r="J66" s="20"/>
      <c r="K66" s="21"/>
    </row>
    <row r="67" spans="1:11" s="22" customFormat="1" outlineLevel="6" x14ac:dyDescent="0.25">
      <c r="A67" s="26" t="s">
        <v>65</v>
      </c>
      <c r="B67" s="13" t="s">
        <v>6</v>
      </c>
      <c r="C67" s="13" t="s">
        <v>805</v>
      </c>
      <c r="D67" s="13" t="s">
        <v>66</v>
      </c>
      <c r="E67" s="13"/>
      <c r="F67" s="9">
        <f>F68</f>
        <v>490000</v>
      </c>
      <c r="G67" s="36">
        <f t="shared" si="0"/>
        <v>-490000</v>
      </c>
      <c r="H67" s="9">
        <f t="shared" si="6"/>
        <v>415000</v>
      </c>
      <c r="I67" s="9">
        <f t="shared" si="6"/>
        <v>0</v>
      </c>
      <c r="J67" s="20"/>
      <c r="K67" s="21"/>
    </row>
    <row r="68" spans="1:11" s="22" customFormat="1" outlineLevel="7" x14ac:dyDescent="0.25">
      <c r="A68" s="26" t="s">
        <v>25</v>
      </c>
      <c r="B68" s="13" t="s">
        <v>6</v>
      </c>
      <c r="C68" s="13" t="s">
        <v>805</v>
      </c>
      <c r="D68" s="13" t="s">
        <v>66</v>
      </c>
      <c r="E68" s="13" t="s">
        <v>26</v>
      </c>
      <c r="F68" s="9">
        <f>F69</f>
        <v>490000</v>
      </c>
      <c r="G68" s="36">
        <f t="shared" si="0"/>
        <v>-490000</v>
      </c>
      <c r="H68" s="9">
        <f t="shared" si="6"/>
        <v>415000</v>
      </c>
      <c r="I68" s="9">
        <f t="shared" si="6"/>
        <v>0</v>
      </c>
      <c r="J68" s="20"/>
      <c r="K68" s="21"/>
    </row>
    <row r="69" spans="1:11" s="22" customFormat="1" outlineLevel="7" x14ac:dyDescent="0.25">
      <c r="A69" s="26" t="s">
        <v>67</v>
      </c>
      <c r="B69" s="13" t="s">
        <v>6</v>
      </c>
      <c r="C69" s="13" t="s">
        <v>805</v>
      </c>
      <c r="D69" s="13" t="s">
        <v>66</v>
      </c>
      <c r="E69" s="13" t="s">
        <v>68</v>
      </c>
      <c r="F69" s="9">
        <v>490000</v>
      </c>
      <c r="G69" s="36">
        <f t="shared" si="0"/>
        <v>-490000</v>
      </c>
      <c r="H69" s="9">
        <v>415000</v>
      </c>
      <c r="I69" s="9">
        <v>0</v>
      </c>
      <c r="J69" s="20"/>
      <c r="K69" s="21"/>
    </row>
    <row r="70" spans="1:11" s="22" customFormat="1" outlineLevel="2" x14ac:dyDescent="0.25">
      <c r="A70" s="23" t="s">
        <v>69</v>
      </c>
      <c r="B70" s="24" t="s">
        <v>6</v>
      </c>
      <c r="C70" s="24" t="s">
        <v>806</v>
      </c>
      <c r="D70" s="24"/>
      <c r="E70" s="24"/>
      <c r="F70" s="25">
        <f>F71+F82+F89+F94+F121+F143+F140</f>
        <v>8802191.1999999993</v>
      </c>
      <c r="G70" s="36">
        <f t="shared" si="0"/>
        <v>-250454.33999999985</v>
      </c>
      <c r="H70" s="25">
        <f>H71+H82+H89+H94+H121+H143+H140</f>
        <v>8846708.0800000001</v>
      </c>
      <c r="I70" s="25">
        <f>I71+I82+I89+I94+I121+I143+I140</f>
        <v>8551736.8599999994</v>
      </c>
      <c r="J70" s="20"/>
      <c r="K70" s="21"/>
    </row>
    <row r="71" spans="1:11" s="22" customFormat="1" ht="23.25" customHeight="1" outlineLevel="3" x14ac:dyDescent="0.25">
      <c r="A71" s="26" t="s">
        <v>70</v>
      </c>
      <c r="B71" s="13" t="s">
        <v>6</v>
      </c>
      <c r="C71" s="13" t="s">
        <v>806</v>
      </c>
      <c r="D71" s="13" t="s">
        <v>71</v>
      </c>
      <c r="E71" s="13"/>
      <c r="F71" s="9">
        <f>F72+F77</f>
        <v>200000</v>
      </c>
      <c r="G71" s="36">
        <f t="shared" si="0"/>
        <v>-35521.100000000006</v>
      </c>
      <c r="H71" s="9">
        <f>H72+H77</f>
        <v>200000</v>
      </c>
      <c r="I71" s="9">
        <f>I72+I77</f>
        <v>164478.9</v>
      </c>
      <c r="J71" s="20"/>
      <c r="K71" s="21"/>
    </row>
    <row r="72" spans="1:11" s="22" customFormat="1" ht="30" outlineLevel="4" x14ac:dyDescent="0.25">
      <c r="A72" s="26" t="s">
        <v>72</v>
      </c>
      <c r="B72" s="13" t="s">
        <v>6</v>
      </c>
      <c r="C72" s="13" t="s">
        <v>806</v>
      </c>
      <c r="D72" s="13" t="s">
        <v>73</v>
      </c>
      <c r="E72" s="13"/>
      <c r="F72" s="9">
        <f>F73</f>
        <v>200000</v>
      </c>
      <c r="G72" s="36">
        <f t="shared" si="0"/>
        <v>-35521.100000000006</v>
      </c>
      <c r="H72" s="9">
        <f t="shared" ref="H72:I75" si="7">H73</f>
        <v>200000</v>
      </c>
      <c r="I72" s="9">
        <f t="shared" si="7"/>
        <v>164478.9</v>
      </c>
      <c r="J72" s="20"/>
      <c r="K72" s="21"/>
    </row>
    <row r="73" spans="1:11" s="22" customFormat="1" ht="45" outlineLevel="5" x14ac:dyDescent="0.25">
      <c r="A73" s="26" t="s">
        <v>74</v>
      </c>
      <c r="B73" s="13" t="s">
        <v>6</v>
      </c>
      <c r="C73" s="13" t="s">
        <v>806</v>
      </c>
      <c r="D73" s="13" t="s">
        <v>75</v>
      </c>
      <c r="E73" s="13"/>
      <c r="F73" s="9">
        <f>F74</f>
        <v>200000</v>
      </c>
      <c r="G73" s="36">
        <f t="shared" si="0"/>
        <v>-35521.100000000006</v>
      </c>
      <c r="H73" s="9">
        <f t="shared" si="7"/>
        <v>200000</v>
      </c>
      <c r="I73" s="9">
        <f t="shared" si="7"/>
        <v>164478.9</v>
      </c>
      <c r="J73" s="20"/>
      <c r="K73" s="21"/>
    </row>
    <row r="74" spans="1:11" s="22" customFormat="1" ht="30" outlineLevel="6" x14ac:dyDescent="0.25">
      <c r="A74" s="26" t="s">
        <v>76</v>
      </c>
      <c r="B74" s="13" t="s">
        <v>6</v>
      </c>
      <c r="C74" s="13" t="s">
        <v>806</v>
      </c>
      <c r="D74" s="13" t="s">
        <v>77</v>
      </c>
      <c r="E74" s="13"/>
      <c r="F74" s="9">
        <f>F75</f>
        <v>200000</v>
      </c>
      <c r="G74" s="36">
        <f t="shared" ref="G74:G139" si="8">I74-F74</f>
        <v>-35521.100000000006</v>
      </c>
      <c r="H74" s="9">
        <f t="shared" si="7"/>
        <v>200000</v>
      </c>
      <c r="I74" s="9">
        <f t="shared" si="7"/>
        <v>164478.9</v>
      </c>
      <c r="J74" s="20"/>
      <c r="K74" s="21"/>
    </row>
    <row r="75" spans="1:11" s="22" customFormat="1" outlineLevel="7" x14ac:dyDescent="0.25">
      <c r="A75" s="26" t="s">
        <v>25</v>
      </c>
      <c r="B75" s="13" t="s">
        <v>6</v>
      </c>
      <c r="C75" s="13" t="s">
        <v>806</v>
      </c>
      <c r="D75" s="13" t="s">
        <v>77</v>
      </c>
      <c r="E75" s="13" t="s">
        <v>26</v>
      </c>
      <c r="F75" s="9">
        <f>F76</f>
        <v>200000</v>
      </c>
      <c r="G75" s="36">
        <f t="shared" si="8"/>
        <v>-35521.100000000006</v>
      </c>
      <c r="H75" s="9">
        <f t="shared" si="7"/>
        <v>200000</v>
      </c>
      <c r="I75" s="9">
        <f t="shared" si="7"/>
        <v>164478.9</v>
      </c>
      <c r="J75" s="20"/>
      <c r="K75" s="21"/>
    </row>
    <row r="76" spans="1:11" s="22" customFormat="1" outlineLevel="7" x14ac:dyDescent="0.25">
      <c r="A76" s="26" t="s">
        <v>27</v>
      </c>
      <c r="B76" s="13" t="s">
        <v>6</v>
      </c>
      <c r="C76" s="13" t="s">
        <v>806</v>
      </c>
      <c r="D76" s="13" t="s">
        <v>77</v>
      </c>
      <c r="E76" s="13" t="s">
        <v>28</v>
      </c>
      <c r="F76" s="9">
        <v>200000</v>
      </c>
      <c r="G76" s="36">
        <f t="shared" si="8"/>
        <v>-35521.100000000006</v>
      </c>
      <c r="H76" s="9">
        <v>200000</v>
      </c>
      <c r="I76" s="9">
        <v>164478.9</v>
      </c>
      <c r="J76" s="20"/>
      <c r="K76" s="21"/>
    </row>
    <row r="77" spans="1:11" s="22" customFormat="1" ht="45" hidden="1" outlineLevel="4" x14ac:dyDescent="0.25">
      <c r="A77" s="26" t="s">
        <v>78</v>
      </c>
      <c r="B77" s="13" t="s">
        <v>6</v>
      </c>
      <c r="C77" s="13" t="s">
        <v>806</v>
      </c>
      <c r="D77" s="13" t="s">
        <v>79</v>
      </c>
      <c r="E77" s="13"/>
      <c r="F77" s="9">
        <f>F78</f>
        <v>0</v>
      </c>
      <c r="G77" s="36">
        <f t="shared" si="8"/>
        <v>0</v>
      </c>
      <c r="H77" s="9">
        <f t="shared" ref="H77:I80" si="9">H78</f>
        <v>0</v>
      </c>
      <c r="I77" s="9">
        <f t="shared" si="9"/>
        <v>0</v>
      </c>
      <c r="J77" s="20"/>
      <c r="K77" s="21"/>
    </row>
    <row r="78" spans="1:11" s="22" customFormat="1" hidden="1" outlineLevel="5" x14ac:dyDescent="0.25">
      <c r="A78" s="26" t="s">
        <v>80</v>
      </c>
      <c r="B78" s="13" t="s">
        <v>6</v>
      </c>
      <c r="C78" s="13" t="s">
        <v>806</v>
      </c>
      <c r="D78" s="13" t="s">
        <v>81</v>
      </c>
      <c r="E78" s="13"/>
      <c r="F78" s="9">
        <f>F79</f>
        <v>0</v>
      </c>
      <c r="G78" s="36">
        <f t="shared" si="8"/>
        <v>0</v>
      </c>
      <c r="H78" s="9">
        <f t="shared" si="9"/>
        <v>0</v>
      </c>
      <c r="I78" s="9">
        <f t="shared" si="9"/>
        <v>0</v>
      </c>
      <c r="J78" s="20"/>
      <c r="K78" s="21"/>
    </row>
    <row r="79" spans="1:11" s="22" customFormat="1" ht="30" hidden="1" outlineLevel="6" x14ac:dyDescent="0.25">
      <c r="A79" s="26" t="s">
        <v>82</v>
      </c>
      <c r="B79" s="13" t="s">
        <v>6</v>
      </c>
      <c r="C79" s="13" t="s">
        <v>806</v>
      </c>
      <c r="D79" s="13" t="s">
        <v>83</v>
      </c>
      <c r="E79" s="13"/>
      <c r="F79" s="9">
        <f>F80</f>
        <v>0</v>
      </c>
      <c r="G79" s="36">
        <f t="shared" si="8"/>
        <v>0</v>
      </c>
      <c r="H79" s="9">
        <f t="shared" si="9"/>
        <v>0</v>
      </c>
      <c r="I79" s="9">
        <f t="shared" si="9"/>
        <v>0</v>
      </c>
      <c r="J79" s="20"/>
      <c r="K79" s="21"/>
    </row>
    <row r="80" spans="1:11" s="22" customFormat="1" hidden="1" outlineLevel="7" x14ac:dyDescent="0.25">
      <c r="A80" s="26" t="s">
        <v>25</v>
      </c>
      <c r="B80" s="13" t="s">
        <v>6</v>
      </c>
      <c r="C80" s="13" t="s">
        <v>806</v>
      </c>
      <c r="D80" s="13" t="s">
        <v>83</v>
      </c>
      <c r="E80" s="13" t="s">
        <v>26</v>
      </c>
      <c r="F80" s="9">
        <f>F81</f>
        <v>0</v>
      </c>
      <c r="G80" s="36">
        <f t="shared" si="8"/>
        <v>0</v>
      </c>
      <c r="H80" s="9">
        <f t="shared" si="9"/>
        <v>0</v>
      </c>
      <c r="I80" s="9">
        <f t="shared" si="9"/>
        <v>0</v>
      </c>
      <c r="J80" s="20"/>
      <c r="K80" s="21"/>
    </row>
    <row r="81" spans="1:11" s="22" customFormat="1" hidden="1" outlineLevel="7" x14ac:dyDescent="0.25">
      <c r="A81" s="26" t="s">
        <v>27</v>
      </c>
      <c r="B81" s="13" t="s">
        <v>6</v>
      </c>
      <c r="C81" s="13" t="s">
        <v>806</v>
      </c>
      <c r="D81" s="13" t="s">
        <v>83</v>
      </c>
      <c r="E81" s="13" t="s">
        <v>28</v>
      </c>
      <c r="F81" s="9"/>
      <c r="G81" s="36">
        <f t="shared" si="8"/>
        <v>0</v>
      </c>
      <c r="H81" s="9"/>
      <c r="I81" s="9"/>
      <c r="J81" s="20"/>
      <c r="K81" s="21"/>
    </row>
    <row r="82" spans="1:11" s="22" customFormat="1" ht="22.5" customHeight="1" outlineLevel="3" collapsed="1" x14ac:dyDescent="0.25">
      <c r="A82" s="26" t="s">
        <v>84</v>
      </c>
      <c r="B82" s="13" t="s">
        <v>6</v>
      </c>
      <c r="C82" s="13" t="s">
        <v>806</v>
      </c>
      <c r="D82" s="13" t="s">
        <v>85</v>
      </c>
      <c r="E82" s="13"/>
      <c r="F82" s="9">
        <f>F83</f>
        <v>1130430</v>
      </c>
      <c r="G82" s="36">
        <f t="shared" si="8"/>
        <v>0</v>
      </c>
      <c r="H82" s="9">
        <f>H83</f>
        <v>1130430</v>
      </c>
      <c r="I82" s="9">
        <f>I83</f>
        <v>1130430</v>
      </c>
      <c r="J82" s="20"/>
      <c r="K82" s="21"/>
    </row>
    <row r="83" spans="1:11" s="22" customFormat="1" ht="30" outlineLevel="5" x14ac:dyDescent="0.25">
      <c r="A83" s="26" t="s">
        <v>86</v>
      </c>
      <c r="B83" s="13" t="s">
        <v>6</v>
      </c>
      <c r="C83" s="13" t="s">
        <v>806</v>
      </c>
      <c r="D83" s="13" t="s">
        <v>87</v>
      </c>
      <c r="E83" s="13"/>
      <c r="F83" s="9">
        <f>F84</f>
        <v>1130430</v>
      </c>
      <c r="G83" s="36">
        <f t="shared" si="8"/>
        <v>0</v>
      </c>
      <c r="H83" s="9">
        <f>H84</f>
        <v>1130430</v>
      </c>
      <c r="I83" s="9">
        <f>I84</f>
        <v>1130430</v>
      </c>
      <c r="J83" s="20"/>
      <c r="K83" s="21"/>
    </row>
    <row r="84" spans="1:11" s="22" customFormat="1" outlineLevel="6" x14ac:dyDescent="0.25">
      <c r="A84" s="26" t="s">
        <v>88</v>
      </c>
      <c r="B84" s="13" t="s">
        <v>6</v>
      </c>
      <c r="C84" s="13" t="s">
        <v>806</v>
      </c>
      <c r="D84" s="13" t="s">
        <v>932</v>
      </c>
      <c r="E84" s="13"/>
      <c r="F84" s="9">
        <f>F85+F87</f>
        <v>1130430</v>
      </c>
      <c r="G84" s="36">
        <f t="shared" si="8"/>
        <v>0</v>
      </c>
      <c r="H84" s="9">
        <f>H85+H87</f>
        <v>1130430</v>
      </c>
      <c r="I84" s="9">
        <f>I85+I87</f>
        <v>1130430</v>
      </c>
      <c r="J84" s="20"/>
      <c r="K84" s="21"/>
    </row>
    <row r="85" spans="1:11" s="22" customFormat="1" ht="46.5" customHeight="1" outlineLevel="7" x14ac:dyDescent="0.25">
      <c r="A85" s="26" t="s">
        <v>12</v>
      </c>
      <c r="B85" s="13" t="s">
        <v>6</v>
      </c>
      <c r="C85" s="13" t="s">
        <v>806</v>
      </c>
      <c r="D85" s="13" t="s">
        <v>932</v>
      </c>
      <c r="E85" s="13" t="s">
        <v>13</v>
      </c>
      <c r="F85" s="9">
        <f>F86</f>
        <v>763701</v>
      </c>
      <c r="G85" s="36">
        <f t="shared" si="8"/>
        <v>0</v>
      </c>
      <c r="H85" s="9">
        <f>H86</f>
        <v>763701</v>
      </c>
      <c r="I85" s="9">
        <f>I86</f>
        <v>763701</v>
      </c>
      <c r="J85" s="20"/>
      <c r="K85" s="21"/>
    </row>
    <row r="86" spans="1:11" s="22" customFormat="1" ht="19.5" customHeight="1" outlineLevel="7" x14ac:dyDescent="0.25">
      <c r="A86" s="26" t="s">
        <v>14</v>
      </c>
      <c r="B86" s="13" t="s">
        <v>6</v>
      </c>
      <c r="C86" s="13" t="s">
        <v>806</v>
      </c>
      <c r="D86" s="13" t="s">
        <v>932</v>
      </c>
      <c r="E86" s="13" t="s">
        <v>15</v>
      </c>
      <c r="F86" s="9">
        <v>763701</v>
      </c>
      <c r="G86" s="36">
        <f t="shared" si="8"/>
        <v>0</v>
      </c>
      <c r="H86" s="9">
        <v>763701</v>
      </c>
      <c r="I86" s="9">
        <v>763701</v>
      </c>
      <c r="J86" s="20"/>
      <c r="K86" s="21"/>
    </row>
    <row r="87" spans="1:11" s="22" customFormat="1" ht="30" outlineLevel="7" x14ac:dyDescent="0.25">
      <c r="A87" s="26" t="s">
        <v>21</v>
      </c>
      <c r="B87" s="13" t="s">
        <v>6</v>
      </c>
      <c r="C87" s="13" t="s">
        <v>806</v>
      </c>
      <c r="D87" s="13" t="s">
        <v>932</v>
      </c>
      <c r="E87" s="13" t="s">
        <v>22</v>
      </c>
      <c r="F87" s="9">
        <f>F88</f>
        <v>366729</v>
      </c>
      <c r="G87" s="36">
        <f t="shared" si="8"/>
        <v>0</v>
      </c>
      <c r="H87" s="9">
        <f>H88</f>
        <v>366729</v>
      </c>
      <c r="I87" s="9">
        <f>I88</f>
        <v>366729</v>
      </c>
      <c r="J87" s="20"/>
      <c r="K87" s="21"/>
    </row>
    <row r="88" spans="1:11" s="22" customFormat="1" ht="30" outlineLevel="7" x14ac:dyDescent="0.25">
      <c r="A88" s="26" t="s">
        <v>23</v>
      </c>
      <c r="B88" s="13" t="s">
        <v>6</v>
      </c>
      <c r="C88" s="13" t="s">
        <v>806</v>
      </c>
      <c r="D88" s="13" t="s">
        <v>932</v>
      </c>
      <c r="E88" s="13" t="s">
        <v>24</v>
      </c>
      <c r="F88" s="9">
        <v>366729</v>
      </c>
      <c r="G88" s="36">
        <f t="shared" si="8"/>
        <v>0</v>
      </c>
      <c r="H88" s="9">
        <v>366729</v>
      </c>
      <c r="I88" s="9">
        <v>366729</v>
      </c>
      <c r="J88" s="20"/>
      <c r="K88" s="21"/>
    </row>
    <row r="89" spans="1:11" s="22" customFormat="1" ht="30" outlineLevel="3" x14ac:dyDescent="0.25">
      <c r="A89" s="26" t="s">
        <v>89</v>
      </c>
      <c r="B89" s="13" t="s">
        <v>6</v>
      </c>
      <c r="C89" s="13" t="s">
        <v>806</v>
      </c>
      <c r="D89" s="13" t="s">
        <v>90</v>
      </c>
      <c r="E89" s="13"/>
      <c r="F89" s="9">
        <f>F90</f>
        <v>34292</v>
      </c>
      <c r="G89" s="36">
        <f t="shared" si="8"/>
        <v>-34292</v>
      </c>
      <c r="H89" s="9">
        <f t="shared" ref="H89:I92" si="10">H90</f>
        <v>34292</v>
      </c>
      <c r="I89" s="9">
        <f t="shared" si="10"/>
        <v>0</v>
      </c>
      <c r="J89" s="20"/>
      <c r="K89" s="21"/>
    </row>
    <row r="90" spans="1:11" s="22" customFormat="1" ht="45" outlineLevel="5" x14ac:dyDescent="0.25">
      <c r="A90" s="26" t="s">
        <v>91</v>
      </c>
      <c r="B90" s="13" t="s">
        <v>6</v>
      </c>
      <c r="C90" s="13" t="s">
        <v>806</v>
      </c>
      <c r="D90" s="13" t="s">
        <v>92</v>
      </c>
      <c r="E90" s="13"/>
      <c r="F90" s="9">
        <f>F91</f>
        <v>34292</v>
      </c>
      <c r="G90" s="36">
        <f t="shared" si="8"/>
        <v>-34292</v>
      </c>
      <c r="H90" s="9">
        <f t="shared" si="10"/>
        <v>34292</v>
      </c>
      <c r="I90" s="9">
        <f t="shared" si="10"/>
        <v>0</v>
      </c>
      <c r="J90" s="20"/>
      <c r="K90" s="21"/>
    </row>
    <row r="91" spans="1:11" s="22" customFormat="1" ht="45" outlineLevel="6" x14ac:dyDescent="0.25">
      <c r="A91" s="26" t="s">
        <v>93</v>
      </c>
      <c r="B91" s="13" t="s">
        <v>6</v>
      </c>
      <c r="C91" s="13" t="s">
        <v>806</v>
      </c>
      <c r="D91" s="13" t="s">
        <v>94</v>
      </c>
      <c r="E91" s="13"/>
      <c r="F91" s="9">
        <f>F92</f>
        <v>34292</v>
      </c>
      <c r="G91" s="36">
        <f t="shared" si="8"/>
        <v>-34292</v>
      </c>
      <c r="H91" s="9">
        <f t="shared" si="10"/>
        <v>34292</v>
      </c>
      <c r="I91" s="9">
        <f t="shared" si="10"/>
        <v>0</v>
      </c>
      <c r="J91" s="20"/>
      <c r="K91" s="21"/>
    </row>
    <row r="92" spans="1:11" s="22" customFormat="1" ht="30" outlineLevel="7" x14ac:dyDescent="0.25">
      <c r="A92" s="26" t="s">
        <v>21</v>
      </c>
      <c r="B92" s="13" t="s">
        <v>6</v>
      </c>
      <c r="C92" s="13" t="s">
        <v>806</v>
      </c>
      <c r="D92" s="13" t="s">
        <v>94</v>
      </c>
      <c r="E92" s="13" t="s">
        <v>22</v>
      </c>
      <c r="F92" s="9">
        <f>F93</f>
        <v>34292</v>
      </c>
      <c r="G92" s="36">
        <f t="shared" si="8"/>
        <v>-34292</v>
      </c>
      <c r="H92" s="9">
        <f t="shared" si="10"/>
        <v>34292</v>
      </c>
      <c r="I92" s="9">
        <f t="shared" si="10"/>
        <v>0</v>
      </c>
      <c r="J92" s="20"/>
      <c r="K92" s="21"/>
    </row>
    <row r="93" spans="1:11" s="22" customFormat="1" ht="30" outlineLevel="7" x14ac:dyDescent="0.25">
      <c r="A93" s="26" t="s">
        <v>23</v>
      </c>
      <c r="B93" s="13" t="s">
        <v>6</v>
      </c>
      <c r="C93" s="13" t="s">
        <v>806</v>
      </c>
      <c r="D93" s="13" t="s">
        <v>94</v>
      </c>
      <c r="E93" s="13" t="s">
        <v>24</v>
      </c>
      <c r="F93" s="9">
        <v>34292</v>
      </c>
      <c r="G93" s="36">
        <f t="shared" si="8"/>
        <v>-34292</v>
      </c>
      <c r="H93" s="9">
        <v>34292</v>
      </c>
      <c r="I93" s="9">
        <v>0</v>
      </c>
      <c r="J93" s="20"/>
      <c r="K93" s="21"/>
    </row>
    <row r="94" spans="1:11" s="22" customFormat="1" ht="45" outlineLevel="3" x14ac:dyDescent="0.25">
      <c r="A94" s="26" t="s">
        <v>979</v>
      </c>
      <c r="B94" s="13" t="s">
        <v>6</v>
      </c>
      <c r="C94" s="13" t="s">
        <v>806</v>
      </c>
      <c r="D94" s="13" t="s">
        <v>9</v>
      </c>
      <c r="E94" s="13"/>
      <c r="F94" s="9">
        <f>F95+F99+F103+F107+F111+F117</f>
        <v>1465000</v>
      </c>
      <c r="G94" s="36">
        <f t="shared" si="8"/>
        <v>-224783.91999999993</v>
      </c>
      <c r="H94" s="9">
        <f>H95+H99+H103+H107+H111+H117</f>
        <v>1465000</v>
      </c>
      <c r="I94" s="9">
        <f>I95+I99+I103+I107+I111+I117</f>
        <v>1240216.08</v>
      </c>
      <c r="J94" s="20"/>
      <c r="K94" s="21"/>
    </row>
    <row r="95" spans="1:11" s="22" customFormat="1" ht="30" outlineLevel="5" x14ac:dyDescent="0.25">
      <c r="A95" s="26" t="s">
        <v>95</v>
      </c>
      <c r="B95" s="13" t="s">
        <v>6</v>
      </c>
      <c r="C95" s="13" t="s">
        <v>806</v>
      </c>
      <c r="D95" s="13" t="s">
        <v>96</v>
      </c>
      <c r="E95" s="13"/>
      <c r="F95" s="9">
        <f>F96</f>
        <v>900000</v>
      </c>
      <c r="G95" s="36">
        <f t="shared" si="8"/>
        <v>-38099.520000000019</v>
      </c>
      <c r="H95" s="9">
        <f t="shared" ref="H95:I97" si="11">H96</f>
        <v>900000</v>
      </c>
      <c r="I95" s="9">
        <f t="shared" si="11"/>
        <v>861900.48</v>
      </c>
      <c r="J95" s="20"/>
      <c r="K95" s="21"/>
    </row>
    <row r="96" spans="1:11" s="22" customFormat="1" ht="30" outlineLevel="6" x14ac:dyDescent="0.25">
      <c r="A96" s="26" t="s">
        <v>97</v>
      </c>
      <c r="B96" s="13" t="s">
        <v>6</v>
      </c>
      <c r="C96" s="13" t="s">
        <v>806</v>
      </c>
      <c r="D96" s="13" t="s">
        <v>98</v>
      </c>
      <c r="E96" s="13"/>
      <c r="F96" s="9">
        <f>F97</f>
        <v>900000</v>
      </c>
      <c r="G96" s="36">
        <f t="shared" si="8"/>
        <v>-38099.520000000019</v>
      </c>
      <c r="H96" s="9">
        <f t="shared" si="11"/>
        <v>900000</v>
      </c>
      <c r="I96" s="9">
        <f t="shared" si="11"/>
        <v>861900.48</v>
      </c>
      <c r="J96" s="20"/>
      <c r="K96" s="21"/>
    </row>
    <row r="97" spans="1:11" s="22" customFormat="1" ht="30" outlineLevel="7" x14ac:dyDescent="0.25">
      <c r="A97" s="26" t="s">
        <v>21</v>
      </c>
      <c r="B97" s="13" t="s">
        <v>6</v>
      </c>
      <c r="C97" s="13" t="s">
        <v>806</v>
      </c>
      <c r="D97" s="13" t="s">
        <v>98</v>
      </c>
      <c r="E97" s="13" t="s">
        <v>22</v>
      </c>
      <c r="F97" s="9">
        <f>F98</f>
        <v>900000</v>
      </c>
      <c r="G97" s="36">
        <f t="shared" si="8"/>
        <v>-38099.520000000019</v>
      </c>
      <c r="H97" s="9">
        <f t="shared" si="11"/>
        <v>900000</v>
      </c>
      <c r="I97" s="9">
        <f t="shared" si="11"/>
        <v>861900.48</v>
      </c>
      <c r="J97" s="20"/>
      <c r="K97" s="21"/>
    </row>
    <row r="98" spans="1:11" s="22" customFormat="1" ht="30" outlineLevel="7" x14ac:dyDescent="0.25">
      <c r="A98" s="26" t="s">
        <v>23</v>
      </c>
      <c r="B98" s="13" t="s">
        <v>6</v>
      </c>
      <c r="C98" s="13" t="s">
        <v>806</v>
      </c>
      <c r="D98" s="13" t="s">
        <v>98</v>
      </c>
      <c r="E98" s="13" t="s">
        <v>24</v>
      </c>
      <c r="F98" s="9">
        <v>900000</v>
      </c>
      <c r="G98" s="36">
        <f t="shared" si="8"/>
        <v>-38099.520000000019</v>
      </c>
      <c r="H98" s="9">
        <v>900000</v>
      </c>
      <c r="I98" s="9">
        <v>861900.48</v>
      </c>
      <c r="J98" s="20"/>
      <c r="K98" s="21"/>
    </row>
    <row r="99" spans="1:11" s="22" customFormat="1" ht="45" outlineLevel="5" x14ac:dyDescent="0.25">
      <c r="A99" s="26" t="s">
        <v>99</v>
      </c>
      <c r="B99" s="13" t="s">
        <v>6</v>
      </c>
      <c r="C99" s="13" t="s">
        <v>806</v>
      </c>
      <c r="D99" s="13" t="s">
        <v>100</v>
      </c>
      <c r="E99" s="13"/>
      <c r="F99" s="9">
        <f>F100</f>
        <v>193000</v>
      </c>
      <c r="G99" s="36">
        <f t="shared" si="8"/>
        <v>-5968</v>
      </c>
      <c r="H99" s="9">
        <f t="shared" ref="H99:I101" si="12">H100</f>
        <v>193000</v>
      </c>
      <c r="I99" s="9">
        <f t="shared" si="12"/>
        <v>187032</v>
      </c>
      <c r="J99" s="20"/>
      <c r="K99" s="21"/>
    </row>
    <row r="100" spans="1:11" s="22" customFormat="1" ht="33" customHeight="1" outlineLevel="6" x14ac:dyDescent="0.25">
      <c r="A100" s="26" t="s">
        <v>101</v>
      </c>
      <c r="B100" s="13" t="s">
        <v>6</v>
      </c>
      <c r="C100" s="13" t="s">
        <v>806</v>
      </c>
      <c r="D100" s="13" t="s">
        <v>102</v>
      </c>
      <c r="E100" s="13"/>
      <c r="F100" s="9">
        <f>F101</f>
        <v>193000</v>
      </c>
      <c r="G100" s="36">
        <f t="shared" si="8"/>
        <v>-5968</v>
      </c>
      <c r="H100" s="9">
        <f t="shared" si="12"/>
        <v>193000</v>
      </c>
      <c r="I100" s="9">
        <f t="shared" si="12"/>
        <v>187032</v>
      </c>
      <c r="J100" s="20"/>
      <c r="K100" s="21"/>
    </row>
    <row r="101" spans="1:11" s="22" customFormat="1" outlineLevel="7" x14ac:dyDescent="0.25">
      <c r="A101" s="26" t="s">
        <v>25</v>
      </c>
      <c r="B101" s="13" t="s">
        <v>6</v>
      </c>
      <c r="C101" s="13" t="s">
        <v>806</v>
      </c>
      <c r="D101" s="13" t="s">
        <v>102</v>
      </c>
      <c r="E101" s="13" t="s">
        <v>26</v>
      </c>
      <c r="F101" s="9">
        <f>F102</f>
        <v>193000</v>
      </c>
      <c r="G101" s="36">
        <f t="shared" si="8"/>
        <v>-5968</v>
      </c>
      <c r="H101" s="9">
        <f t="shared" si="12"/>
        <v>193000</v>
      </c>
      <c r="I101" s="9">
        <f t="shared" si="12"/>
        <v>187032</v>
      </c>
      <c r="J101" s="20"/>
      <c r="K101" s="21"/>
    </row>
    <row r="102" spans="1:11" s="22" customFormat="1" outlineLevel="7" x14ac:dyDescent="0.25">
      <c r="A102" s="26" t="s">
        <v>27</v>
      </c>
      <c r="B102" s="13" t="s">
        <v>6</v>
      </c>
      <c r="C102" s="13" t="s">
        <v>806</v>
      </c>
      <c r="D102" s="13" t="s">
        <v>102</v>
      </c>
      <c r="E102" s="13" t="s">
        <v>28</v>
      </c>
      <c r="F102" s="9">
        <v>193000</v>
      </c>
      <c r="G102" s="36">
        <f t="shared" si="8"/>
        <v>-5968</v>
      </c>
      <c r="H102" s="9">
        <v>193000</v>
      </c>
      <c r="I102" s="9">
        <v>187032</v>
      </c>
      <c r="J102" s="20"/>
      <c r="K102" s="21"/>
    </row>
    <row r="103" spans="1:11" s="22" customFormat="1" ht="60" hidden="1" outlineLevel="5" x14ac:dyDescent="0.25">
      <c r="A103" s="26" t="s">
        <v>103</v>
      </c>
      <c r="B103" s="13" t="s">
        <v>6</v>
      </c>
      <c r="C103" s="13" t="s">
        <v>806</v>
      </c>
      <c r="D103" s="13" t="s">
        <v>104</v>
      </c>
      <c r="E103" s="13"/>
      <c r="F103" s="9">
        <f>F104</f>
        <v>0</v>
      </c>
      <c r="G103" s="36">
        <f t="shared" si="8"/>
        <v>0</v>
      </c>
      <c r="H103" s="9">
        <f t="shared" ref="H103:I105" si="13">H104</f>
        <v>0</v>
      </c>
      <c r="I103" s="9">
        <f t="shared" si="13"/>
        <v>0</v>
      </c>
      <c r="J103" s="20"/>
      <c r="K103" s="21"/>
    </row>
    <row r="104" spans="1:11" s="22" customFormat="1" ht="60" hidden="1" outlineLevel="6" x14ac:dyDescent="0.25">
      <c r="A104" s="26" t="s">
        <v>105</v>
      </c>
      <c r="B104" s="13" t="s">
        <v>6</v>
      </c>
      <c r="C104" s="13" t="s">
        <v>806</v>
      </c>
      <c r="D104" s="13" t="s">
        <v>106</v>
      </c>
      <c r="E104" s="13"/>
      <c r="F104" s="9">
        <f>F105</f>
        <v>0</v>
      </c>
      <c r="G104" s="36">
        <f t="shared" si="8"/>
        <v>0</v>
      </c>
      <c r="H104" s="9">
        <f t="shared" si="13"/>
        <v>0</v>
      </c>
      <c r="I104" s="9">
        <f t="shared" si="13"/>
        <v>0</v>
      </c>
      <c r="J104" s="20"/>
      <c r="K104" s="21"/>
    </row>
    <row r="105" spans="1:11" s="22" customFormat="1" ht="30" hidden="1" outlineLevel="7" x14ac:dyDescent="0.25">
      <c r="A105" s="26" t="s">
        <v>21</v>
      </c>
      <c r="B105" s="13" t="s">
        <v>6</v>
      </c>
      <c r="C105" s="13" t="s">
        <v>806</v>
      </c>
      <c r="D105" s="13" t="s">
        <v>106</v>
      </c>
      <c r="E105" s="13" t="s">
        <v>22</v>
      </c>
      <c r="F105" s="9">
        <f>F106</f>
        <v>0</v>
      </c>
      <c r="G105" s="36">
        <f t="shared" si="8"/>
        <v>0</v>
      </c>
      <c r="H105" s="9">
        <f t="shared" si="13"/>
        <v>0</v>
      </c>
      <c r="I105" s="9">
        <f t="shared" si="13"/>
        <v>0</v>
      </c>
      <c r="J105" s="20"/>
      <c r="K105" s="21"/>
    </row>
    <row r="106" spans="1:11" s="22" customFormat="1" ht="30" hidden="1" outlineLevel="7" x14ac:dyDescent="0.25">
      <c r="A106" s="26" t="s">
        <v>23</v>
      </c>
      <c r="B106" s="13" t="s">
        <v>6</v>
      </c>
      <c r="C106" s="13" t="s">
        <v>806</v>
      </c>
      <c r="D106" s="13" t="s">
        <v>106</v>
      </c>
      <c r="E106" s="13" t="s">
        <v>24</v>
      </c>
      <c r="F106" s="9"/>
      <c r="G106" s="36">
        <f t="shared" si="8"/>
        <v>0</v>
      </c>
      <c r="H106" s="9"/>
      <c r="I106" s="9"/>
      <c r="J106" s="20"/>
      <c r="K106" s="21"/>
    </row>
    <row r="107" spans="1:11" s="22" customFormat="1" ht="45" hidden="1" outlineLevel="5" x14ac:dyDescent="0.25">
      <c r="A107" s="26" t="s">
        <v>107</v>
      </c>
      <c r="B107" s="13" t="s">
        <v>6</v>
      </c>
      <c r="C107" s="13" t="s">
        <v>806</v>
      </c>
      <c r="D107" s="13" t="s">
        <v>108</v>
      </c>
      <c r="E107" s="13"/>
      <c r="F107" s="9">
        <f>F108</f>
        <v>0</v>
      </c>
      <c r="G107" s="36">
        <f t="shared" si="8"/>
        <v>0</v>
      </c>
      <c r="H107" s="9">
        <f t="shared" ref="H107:I109" si="14">H108</f>
        <v>0</v>
      </c>
      <c r="I107" s="9">
        <f t="shared" si="14"/>
        <v>0</v>
      </c>
      <c r="J107" s="20"/>
      <c r="K107" s="21"/>
    </row>
    <row r="108" spans="1:11" s="22" customFormat="1" ht="30" hidden="1" outlineLevel="6" x14ac:dyDescent="0.25">
      <c r="A108" s="26" t="s">
        <v>109</v>
      </c>
      <c r="B108" s="13" t="s">
        <v>6</v>
      </c>
      <c r="C108" s="13" t="s">
        <v>806</v>
      </c>
      <c r="D108" s="13" t="s">
        <v>110</v>
      </c>
      <c r="E108" s="13"/>
      <c r="F108" s="9">
        <f>F109</f>
        <v>0</v>
      </c>
      <c r="G108" s="36">
        <f t="shared" si="8"/>
        <v>0</v>
      </c>
      <c r="H108" s="9">
        <f t="shared" si="14"/>
        <v>0</v>
      </c>
      <c r="I108" s="9">
        <f t="shared" si="14"/>
        <v>0</v>
      </c>
      <c r="J108" s="20"/>
      <c r="K108" s="21"/>
    </row>
    <row r="109" spans="1:11" s="22" customFormat="1" ht="30" hidden="1" outlineLevel="7" x14ac:dyDescent="0.25">
      <c r="A109" s="26" t="s">
        <v>21</v>
      </c>
      <c r="B109" s="13" t="s">
        <v>6</v>
      </c>
      <c r="C109" s="13" t="s">
        <v>806</v>
      </c>
      <c r="D109" s="13" t="s">
        <v>110</v>
      </c>
      <c r="E109" s="13" t="s">
        <v>22</v>
      </c>
      <c r="F109" s="9">
        <f>F110</f>
        <v>0</v>
      </c>
      <c r="G109" s="36">
        <f t="shared" si="8"/>
        <v>0</v>
      </c>
      <c r="H109" s="9">
        <f t="shared" si="14"/>
        <v>0</v>
      </c>
      <c r="I109" s="9">
        <f t="shared" si="14"/>
        <v>0</v>
      </c>
      <c r="J109" s="20"/>
      <c r="K109" s="21"/>
    </row>
    <row r="110" spans="1:11" s="22" customFormat="1" ht="30" hidden="1" outlineLevel="7" x14ac:dyDescent="0.25">
      <c r="A110" s="26" t="s">
        <v>23</v>
      </c>
      <c r="B110" s="13" t="s">
        <v>6</v>
      </c>
      <c r="C110" s="13" t="s">
        <v>806</v>
      </c>
      <c r="D110" s="13" t="s">
        <v>110</v>
      </c>
      <c r="E110" s="13" t="s">
        <v>24</v>
      </c>
      <c r="F110" s="9">
        <v>0</v>
      </c>
      <c r="G110" s="36">
        <f t="shared" si="8"/>
        <v>0</v>
      </c>
      <c r="H110" s="9">
        <v>0</v>
      </c>
      <c r="I110" s="9">
        <v>0</v>
      </c>
      <c r="J110" s="20"/>
      <c r="K110" s="21"/>
    </row>
    <row r="111" spans="1:11" s="22" customFormat="1" ht="45" outlineLevel="5" collapsed="1" x14ac:dyDescent="0.25">
      <c r="A111" s="26" t="s">
        <v>111</v>
      </c>
      <c r="B111" s="13" t="s">
        <v>6</v>
      </c>
      <c r="C111" s="13" t="s">
        <v>806</v>
      </c>
      <c r="D111" s="13" t="s">
        <v>112</v>
      </c>
      <c r="E111" s="13"/>
      <c r="F111" s="9">
        <f>F112</f>
        <v>372000</v>
      </c>
      <c r="G111" s="36">
        <f t="shared" si="8"/>
        <v>-180716.40000000002</v>
      </c>
      <c r="H111" s="9">
        <f>H112</f>
        <v>372000</v>
      </c>
      <c r="I111" s="9">
        <f>I112</f>
        <v>191283.59999999998</v>
      </c>
      <c r="J111" s="20"/>
      <c r="K111" s="21"/>
    </row>
    <row r="112" spans="1:11" s="22" customFormat="1" ht="36.75" customHeight="1" outlineLevel="6" x14ac:dyDescent="0.25">
      <c r="A112" s="26" t="s">
        <v>113</v>
      </c>
      <c r="B112" s="13" t="s">
        <v>6</v>
      </c>
      <c r="C112" s="13" t="s">
        <v>806</v>
      </c>
      <c r="D112" s="13" t="s">
        <v>114</v>
      </c>
      <c r="E112" s="13"/>
      <c r="F112" s="9">
        <f>F113</f>
        <v>372000</v>
      </c>
      <c r="G112" s="36">
        <f t="shared" si="8"/>
        <v>-180716.40000000002</v>
      </c>
      <c r="H112" s="9">
        <f>H113+H115</f>
        <v>372000</v>
      </c>
      <c r="I112" s="9">
        <f>I113+I115</f>
        <v>191283.59999999998</v>
      </c>
      <c r="J112" s="20"/>
      <c r="K112" s="21"/>
    </row>
    <row r="113" spans="1:11" s="22" customFormat="1" ht="30" outlineLevel="7" x14ac:dyDescent="0.25">
      <c r="A113" s="26" t="s">
        <v>21</v>
      </c>
      <c r="B113" s="13" t="s">
        <v>6</v>
      </c>
      <c r="C113" s="13" t="s">
        <v>806</v>
      </c>
      <c r="D113" s="13" t="s">
        <v>114</v>
      </c>
      <c r="E113" s="13" t="s">
        <v>22</v>
      </c>
      <c r="F113" s="9">
        <f>F114</f>
        <v>372000</v>
      </c>
      <c r="G113" s="36">
        <f t="shared" si="8"/>
        <v>-195339.54</v>
      </c>
      <c r="H113" s="9">
        <f>H114</f>
        <v>357376.86</v>
      </c>
      <c r="I113" s="9">
        <f>I114</f>
        <v>176660.46</v>
      </c>
      <c r="J113" s="20"/>
      <c r="K113" s="21"/>
    </row>
    <row r="114" spans="1:11" s="22" customFormat="1" ht="30" outlineLevel="7" x14ac:dyDescent="0.25">
      <c r="A114" s="26" t="s">
        <v>23</v>
      </c>
      <c r="B114" s="13" t="s">
        <v>6</v>
      </c>
      <c r="C114" s="13" t="s">
        <v>806</v>
      </c>
      <c r="D114" s="13" t="s">
        <v>114</v>
      </c>
      <c r="E114" s="13" t="s">
        <v>24</v>
      </c>
      <c r="F114" s="9">
        <v>372000</v>
      </c>
      <c r="G114" s="36">
        <f>I114-F114</f>
        <v>-195339.54</v>
      </c>
      <c r="H114" s="9">
        <v>357376.86</v>
      </c>
      <c r="I114" s="9">
        <v>176660.46</v>
      </c>
      <c r="J114" s="20"/>
      <c r="K114" s="21"/>
    </row>
    <row r="115" spans="1:11" s="22" customFormat="1" outlineLevel="7" x14ac:dyDescent="0.25">
      <c r="A115" s="26" t="s">
        <v>25</v>
      </c>
      <c r="B115" s="13" t="s">
        <v>6</v>
      </c>
      <c r="C115" s="13" t="s">
        <v>806</v>
      </c>
      <c r="D115" s="13" t="s">
        <v>114</v>
      </c>
      <c r="E115" s="13" t="s">
        <v>26</v>
      </c>
      <c r="F115" s="9"/>
      <c r="G115" s="36">
        <f t="shared" ref="G115:G116" si="15">I115-F115</f>
        <v>14623.14</v>
      </c>
      <c r="H115" s="9">
        <f>H116</f>
        <v>14623.14</v>
      </c>
      <c r="I115" s="9">
        <f>I116</f>
        <v>14623.14</v>
      </c>
      <c r="J115" s="20"/>
      <c r="K115" s="21"/>
    </row>
    <row r="116" spans="1:11" s="22" customFormat="1" outlineLevel="7" x14ac:dyDescent="0.25">
      <c r="A116" s="26" t="s">
        <v>27</v>
      </c>
      <c r="B116" s="13" t="s">
        <v>6</v>
      </c>
      <c r="C116" s="13" t="s">
        <v>806</v>
      </c>
      <c r="D116" s="13" t="s">
        <v>114</v>
      </c>
      <c r="E116" s="13" t="s">
        <v>28</v>
      </c>
      <c r="F116" s="9"/>
      <c r="G116" s="36">
        <f t="shared" si="15"/>
        <v>14623.14</v>
      </c>
      <c r="H116" s="9">
        <v>14623.14</v>
      </c>
      <c r="I116" s="9">
        <v>14623.14</v>
      </c>
      <c r="J116" s="20"/>
      <c r="K116" s="21"/>
    </row>
    <row r="117" spans="1:11" s="22" customFormat="1" ht="19.5" hidden="1" customHeight="1" outlineLevel="5" x14ac:dyDescent="0.25">
      <c r="A117" s="26" t="s">
        <v>115</v>
      </c>
      <c r="B117" s="13" t="s">
        <v>6</v>
      </c>
      <c r="C117" s="13" t="s">
        <v>806</v>
      </c>
      <c r="D117" s="13" t="s">
        <v>116</v>
      </c>
      <c r="E117" s="13"/>
      <c r="F117" s="9">
        <f>F118</f>
        <v>0</v>
      </c>
      <c r="G117" s="36">
        <f t="shared" si="8"/>
        <v>0</v>
      </c>
      <c r="H117" s="9">
        <f t="shared" ref="H117:I119" si="16">H118</f>
        <v>0</v>
      </c>
      <c r="I117" s="9">
        <f t="shared" si="16"/>
        <v>0</v>
      </c>
      <c r="J117" s="20"/>
      <c r="K117" s="21"/>
    </row>
    <row r="118" spans="1:11" s="22" customFormat="1" ht="45" hidden="1" outlineLevel="6" x14ac:dyDescent="0.25">
      <c r="A118" s="26" t="s">
        <v>117</v>
      </c>
      <c r="B118" s="13" t="s">
        <v>6</v>
      </c>
      <c r="C118" s="13" t="s">
        <v>806</v>
      </c>
      <c r="D118" s="13" t="s">
        <v>118</v>
      </c>
      <c r="E118" s="13"/>
      <c r="F118" s="9">
        <f>F119</f>
        <v>0</v>
      </c>
      <c r="G118" s="36">
        <f t="shared" si="8"/>
        <v>0</v>
      </c>
      <c r="H118" s="9">
        <f t="shared" si="16"/>
        <v>0</v>
      </c>
      <c r="I118" s="9">
        <f t="shared" si="16"/>
        <v>0</v>
      </c>
      <c r="J118" s="20"/>
      <c r="K118" s="21"/>
    </row>
    <row r="119" spans="1:11" s="22" customFormat="1" ht="30" hidden="1" outlineLevel="7" x14ac:dyDescent="0.25">
      <c r="A119" s="26" t="s">
        <v>21</v>
      </c>
      <c r="B119" s="13" t="s">
        <v>6</v>
      </c>
      <c r="C119" s="13" t="s">
        <v>806</v>
      </c>
      <c r="D119" s="13" t="s">
        <v>118</v>
      </c>
      <c r="E119" s="13" t="s">
        <v>22</v>
      </c>
      <c r="F119" s="9">
        <f>F120</f>
        <v>0</v>
      </c>
      <c r="G119" s="36">
        <f t="shared" si="8"/>
        <v>0</v>
      </c>
      <c r="H119" s="9">
        <f t="shared" si="16"/>
        <v>0</v>
      </c>
      <c r="I119" s="9">
        <f t="shared" si="16"/>
        <v>0</v>
      </c>
      <c r="J119" s="20"/>
      <c r="K119" s="21"/>
    </row>
    <row r="120" spans="1:11" s="22" customFormat="1" ht="30" hidden="1" outlineLevel="7" x14ac:dyDescent="0.25">
      <c r="A120" s="26" t="s">
        <v>23</v>
      </c>
      <c r="B120" s="13" t="s">
        <v>6</v>
      </c>
      <c r="C120" s="13" t="s">
        <v>806</v>
      </c>
      <c r="D120" s="13" t="s">
        <v>118</v>
      </c>
      <c r="E120" s="13" t="s">
        <v>24</v>
      </c>
      <c r="F120" s="9">
        <v>0</v>
      </c>
      <c r="G120" s="36">
        <f t="shared" si="8"/>
        <v>0</v>
      </c>
      <c r="H120" s="9">
        <v>0</v>
      </c>
      <c r="I120" s="9">
        <v>0</v>
      </c>
      <c r="J120" s="20"/>
      <c r="K120" s="21"/>
    </row>
    <row r="121" spans="1:11" s="22" customFormat="1" ht="32.25" customHeight="1" outlineLevel="3" collapsed="1" x14ac:dyDescent="0.25">
      <c r="A121" s="26" t="s">
        <v>119</v>
      </c>
      <c r="B121" s="13" t="s">
        <v>6</v>
      </c>
      <c r="C121" s="13" t="s">
        <v>806</v>
      </c>
      <c r="D121" s="13" t="s">
        <v>120</v>
      </c>
      <c r="E121" s="13"/>
      <c r="F121" s="9">
        <f>F122+F128+F132+F136</f>
        <v>4270641.2</v>
      </c>
      <c r="G121" s="36">
        <f t="shared" si="8"/>
        <v>44142.679999999702</v>
      </c>
      <c r="H121" s="9">
        <f>H122+H128+H132+H136</f>
        <v>4315158.08</v>
      </c>
      <c r="I121" s="9">
        <f>I122+I128+I132+I136</f>
        <v>4314783.88</v>
      </c>
      <c r="J121" s="20"/>
      <c r="K121" s="21"/>
    </row>
    <row r="122" spans="1:11" s="22" customFormat="1" ht="45" outlineLevel="5" x14ac:dyDescent="0.25">
      <c r="A122" s="26" t="s">
        <v>121</v>
      </c>
      <c r="B122" s="13" t="s">
        <v>6</v>
      </c>
      <c r="C122" s="13" t="s">
        <v>806</v>
      </c>
      <c r="D122" s="13" t="s">
        <v>122</v>
      </c>
      <c r="E122" s="13"/>
      <c r="F122" s="9">
        <f>F123</f>
        <v>4172991.2</v>
      </c>
      <c r="G122" s="36">
        <f t="shared" si="8"/>
        <v>44142.679999999702</v>
      </c>
      <c r="H122" s="9">
        <f>H123</f>
        <v>4217508.08</v>
      </c>
      <c r="I122" s="9">
        <f>I123</f>
        <v>4217133.88</v>
      </c>
      <c r="J122" s="20"/>
      <c r="K122" s="21"/>
    </row>
    <row r="123" spans="1:11" s="22" customFormat="1" ht="45" outlineLevel="6" x14ac:dyDescent="0.25">
      <c r="A123" s="26" t="s">
        <v>123</v>
      </c>
      <c r="B123" s="13" t="s">
        <v>6</v>
      </c>
      <c r="C123" s="13" t="s">
        <v>806</v>
      </c>
      <c r="D123" s="13" t="s">
        <v>124</v>
      </c>
      <c r="E123" s="13"/>
      <c r="F123" s="9">
        <f>F124+F126</f>
        <v>4172991.2</v>
      </c>
      <c r="G123" s="36">
        <f t="shared" si="8"/>
        <v>44142.679999999702</v>
      </c>
      <c r="H123" s="9">
        <f>H124+H126</f>
        <v>4217508.08</v>
      </c>
      <c r="I123" s="9">
        <f>I124+I126</f>
        <v>4217133.88</v>
      </c>
      <c r="J123" s="20"/>
      <c r="K123" s="21"/>
    </row>
    <row r="124" spans="1:11" s="22" customFormat="1" ht="48.75" customHeight="1" outlineLevel="7" x14ac:dyDescent="0.25">
      <c r="A124" s="26" t="s">
        <v>12</v>
      </c>
      <c r="B124" s="13" t="s">
        <v>6</v>
      </c>
      <c r="C124" s="13" t="s">
        <v>806</v>
      </c>
      <c r="D124" s="13" t="s">
        <v>124</v>
      </c>
      <c r="E124" s="13" t="s">
        <v>13</v>
      </c>
      <c r="F124" s="9">
        <f>F125</f>
        <v>4007717</v>
      </c>
      <c r="G124" s="36">
        <f t="shared" si="8"/>
        <v>44516.879999999888</v>
      </c>
      <c r="H124" s="9">
        <f>H125</f>
        <v>4052233.88</v>
      </c>
      <c r="I124" s="9">
        <f>I125</f>
        <v>4052233.88</v>
      </c>
      <c r="J124" s="20"/>
      <c r="K124" s="21"/>
    </row>
    <row r="125" spans="1:11" s="22" customFormat="1" ht="20.25" customHeight="1" outlineLevel="7" x14ac:dyDescent="0.25">
      <c r="A125" s="26" t="s">
        <v>14</v>
      </c>
      <c r="B125" s="13" t="s">
        <v>6</v>
      </c>
      <c r="C125" s="13" t="s">
        <v>806</v>
      </c>
      <c r="D125" s="13" t="s">
        <v>124</v>
      </c>
      <c r="E125" s="13" t="s">
        <v>15</v>
      </c>
      <c r="F125" s="9">
        <v>4007717</v>
      </c>
      <c r="G125" s="36">
        <f t="shared" si="8"/>
        <v>44516.879999999888</v>
      </c>
      <c r="H125" s="9">
        <v>4052233.88</v>
      </c>
      <c r="I125" s="9">
        <v>4052233.88</v>
      </c>
      <c r="J125" s="20"/>
      <c r="K125" s="21"/>
    </row>
    <row r="126" spans="1:11" s="22" customFormat="1" ht="30" outlineLevel="7" x14ac:dyDescent="0.25">
      <c r="A126" s="26" t="s">
        <v>21</v>
      </c>
      <c r="B126" s="13" t="s">
        <v>6</v>
      </c>
      <c r="C126" s="13" t="s">
        <v>806</v>
      </c>
      <c r="D126" s="13" t="s">
        <v>124</v>
      </c>
      <c r="E126" s="13" t="s">
        <v>22</v>
      </c>
      <c r="F126" s="9">
        <f>F127</f>
        <v>165274.20000000001</v>
      </c>
      <c r="G126" s="36">
        <f t="shared" si="8"/>
        <v>-374.20000000001164</v>
      </c>
      <c r="H126" s="9">
        <f>H127</f>
        <v>165274.20000000001</v>
      </c>
      <c r="I126" s="9">
        <f>I127</f>
        <v>164900</v>
      </c>
      <c r="J126" s="20"/>
      <c r="K126" s="21"/>
    </row>
    <row r="127" spans="1:11" s="22" customFormat="1" ht="34.5" customHeight="1" outlineLevel="7" x14ac:dyDescent="0.25">
      <c r="A127" s="26" t="s">
        <v>23</v>
      </c>
      <c r="B127" s="13" t="s">
        <v>6</v>
      </c>
      <c r="C127" s="13" t="s">
        <v>806</v>
      </c>
      <c r="D127" s="13" t="s">
        <v>124</v>
      </c>
      <c r="E127" s="13" t="s">
        <v>24</v>
      </c>
      <c r="F127" s="9">
        <v>165274.20000000001</v>
      </c>
      <c r="G127" s="36">
        <f t="shared" si="8"/>
        <v>-374.20000000001164</v>
      </c>
      <c r="H127" s="9">
        <v>165274.20000000001</v>
      </c>
      <c r="I127" s="9">
        <v>164900</v>
      </c>
      <c r="J127" s="20"/>
      <c r="K127" s="21"/>
    </row>
    <row r="128" spans="1:11" s="22" customFormat="1" ht="34.5" customHeight="1" outlineLevel="5" x14ac:dyDescent="0.25">
      <c r="A128" s="26" t="s">
        <v>125</v>
      </c>
      <c r="B128" s="13" t="s">
        <v>6</v>
      </c>
      <c r="C128" s="13" t="s">
        <v>806</v>
      </c>
      <c r="D128" s="13" t="s">
        <v>126</v>
      </c>
      <c r="E128" s="13"/>
      <c r="F128" s="9">
        <f>F129</f>
        <v>97650</v>
      </c>
      <c r="G128" s="36">
        <f t="shared" si="8"/>
        <v>0</v>
      </c>
      <c r="H128" s="9">
        <f t="shared" ref="H128:I130" si="17">H129</f>
        <v>97650</v>
      </c>
      <c r="I128" s="9">
        <f t="shared" si="17"/>
        <v>97650</v>
      </c>
      <c r="J128" s="20"/>
      <c r="K128" s="21"/>
    </row>
    <row r="129" spans="1:11" s="22" customFormat="1" ht="34.5" customHeight="1" outlineLevel="6" x14ac:dyDescent="0.25">
      <c r="A129" s="26" t="s">
        <v>127</v>
      </c>
      <c r="B129" s="13" t="s">
        <v>6</v>
      </c>
      <c r="C129" s="13" t="s">
        <v>806</v>
      </c>
      <c r="D129" s="13" t="s">
        <v>128</v>
      </c>
      <c r="E129" s="13"/>
      <c r="F129" s="9">
        <f>F130</f>
        <v>97650</v>
      </c>
      <c r="G129" s="36">
        <f t="shared" si="8"/>
        <v>0</v>
      </c>
      <c r="H129" s="9">
        <f t="shared" si="17"/>
        <v>97650</v>
      </c>
      <c r="I129" s="9">
        <f t="shared" si="17"/>
        <v>97650</v>
      </c>
      <c r="J129" s="20"/>
      <c r="K129" s="21"/>
    </row>
    <row r="130" spans="1:11" s="22" customFormat="1" ht="50.25" customHeight="1" outlineLevel="7" x14ac:dyDescent="0.25">
      <c r="A130" s="26" t="s">
        <v>12</v>
      </c>
      <c r="B130" s="13" t="s">
        <v>6</v>
      </c>
      <c r="C130" s="13" t="s">
        <v>806</v>
      </c>
      <c r="D130" s="13" t="s">
        <v>128</v>
      </c>
      <c r="E130" s="13" t="s">
        <v>13</v>
      </c>
      <c r="F130" s="9">
        <f>F131</f>
        <v>97650</v>
      </c>
      <c r="G130" s="36">
        <f t="shared" si="8"/>
        <v>0</v>
      </c>
      <c r="H130" s="9">
        <f t="shared" si="17"/>
        <v>97650</v>
      </c>
      <c r="I130" s="9">
        <f t="shared" si="17"/>
        <v>97650</v>
      </c>
      <c r="J130" s="20"/>
      <c r="K130" s="21"/>
    </row>
    <row r="131" spans="1:11" s="22" customFormat="1" ht="26.25" customHeight="1" outlineLevel="7" x14ac:dyDescent="0.25">
      <c r="A131" s="26" t="s">
        <v>14</v>
      </c>
      <c r="B131" s="13" t="s">
        <v>6</v>
      </c>
      <c r="C131" s="13" t="s">
        <v>806</v>
      </c>
      <c r="D131" s="13" t="s">
        <v>128</v>
      </c>
      <c r="E131" s="13" t="s">
        <v>15</v>
      </c>
      <c r="F131" s="9">
        <v>97650</v>
      </c>
      <c r="G131" s="36">
        <f t="shared" si="8"/>
        <v>0</v>
      </c>
      <c r="H131" s="9">
        <v>97650</v>
      </c>
      <c r="I131" s="9">
        <v>97650</v>
      </c>
      <c r="J131" s="20"/>
      <c r="K131" s="21"/>
    </row>
    <row r="132" spans="1:11" s="22" customFormat="1" ht="34.5" hidden="1" customHeight="1" outlineLevel="5" x14ac:dyDescent="0.25">
      <c r="A132" s="26" t="s">
        <v>129</v>
      </c>
      <c r="B132" s="13" t="s">
        <v>6</v>
      </c>
      <c r="C132" s="13" t="s">
        <v>806</v>
      </c>
      <c r="D132" s="13" t="s">
        <v>130</v>
      </c>
      <c r="E132" s="13"/>
      <c r="F132" s="9">
        <f>F133</f>
        <v>0</v>
      </c>
      <c r="G132" s="36">
        <f t="shared" si="8"/>
        <v>0</v>
      </c>
      <c r="H132" s="9">
        <f t="shared" ref="H132:I134" si="18">H133</f>
        <v>0</v>
      </c>
      <c r="I132" s="9">
        <f t="shared" si="18"/>
        <v>0</v>
      </c>
      <c r="J132" s="20"/>
      <c r="K132" s="21"/>
    </row>
    <row r="133" spans="1:11" s="22" customFormat="1" ht="34.5" hidden="1" customHeight="1" outlineLevel="6" x14ac:dyDescent="0.25">
      <c r="A133" s="26" t="s">
        <v>131</v>
      </c>
      <c r="B133" s="13" t="s">
        <v>6</v>
      </c>
      <c r="C133" s="13" t="s">
        <v>806</v>
      </c>
      <c r="D133" s="13" t="s">
        <v>132</v>
      </c>
      <c r="E133" s="13"/>
      <c r="F133" s="9">
        <f>F134</f>
        <v>0</v>
      </c>
      <c r="G133" s="36">
        <f t="shared" si="8"/>
        <v>0</v>
      </c>
      <c r="H133" s="9">
        <f t="shared" si="18"/>
        <v>0</v>
      </c>
      <c r="I133" s="9">
        <f t="shared" si="18"/>
        <v>0</v>
      </c>
      <c r="J133" s="20"/>
      <c r="K133" s="21"/>
    </row>
    <row r="134" spans="1:11" s="22" customFormat="1" ht="34.5" hidden="1" customHeight="1" outlineLevel="7" x14ac:dyDescent="0.25">
      <c r="A134" s="26" t="s">
        <v>12</v>
      </c>
      <c r="B134" s="13" t="s">
        <v>6</v>
      </c>
      <c r="C134" s="13" t="s">
        <v>806</v>
      </c>
      <c r="D134" s="13" t="s">
        <v>132</v>
      </c>
      <c r="E134" s="13" t="s">
        <v>13</v>
      </c>
      <c r="F134" s="9">
        <f>F135</f>
        <v>0</v>
      </c>
      <c r="G134" s="36">
        <f t="shared" si="8"/>
        <v>0</v>
      </c>
      <c r="H134" s="9">
        <f t="shared" si="18"/>
        <v>0</v>
      </c>
      <c r="I134" s="9">
        <f t="shared" si="18"/>
        <v>0</v>
      </c>
      <c r="J134" s="20"/>
      <c r="K134" s="21"/>
    </row>
    <row r="135" spans="1:11" s="22" customFormat="1" ht="34.5" hidden="1" customHeight="1" outlineLevel="7" x14ac:dyDescent="0.25">
      <c r="A135" s="26" t="s">
        <v>14</v>
      </c>
      <c r="B135" s="13" t="s">
        <v>6</v>
      </c>
      <c r="C135" s="13" t="s">
        <v>806</v>
      </c>
      <c r="D135" s="13" t="s">
        <v>132</v>
      </c>
      <c r="E135" s="13" t="s">
        <v>15</v>
      </c>
      <c r="F135" s="9"/>
      <c r="G135" s="36">
        <f t="shared" si="8"/>
        <v>0</v>
      </c>
      <c r="H135" s="9"/>
      <c r="I135" s="9"/>
      <c r="J135" s="20"/>
      <c r="K135" s="21"/>
    </row>
    <row r="136" spans="1:11" s="22" customFormat="1" ht="34.5" hidden="1" customHeight="1" outlineLevel="5" x14ac:dyDescent="0.25">
      <c r="A136" s="26" t="s">
        <v>133</v>
      </c>
      <c r="B136" s="13" t="s">
        <v>6</v>
      </c>
      <c r="C136" s="13" t="s">
        <v>806</v>
      </c>
      <c r="D136" s="13" t="s">
        <v>134</v>
      </c>
      <c r="E136" s="13"/>
      <c r="F136" s="9">
        <f>F137</f>
        <v>0</v>
      </c>
      <c r="G136" s="36">
        <f t="shared" si="8"/>
        <v>0</v>
      </c>
      <c r="H136" s="9">
        <f t="shared" ref="H136:I138" si="19">H137</f>
        <v>0</v>
      </c>
      <c r="I136" s="9">
        <f t="shared" si="19"/>
        <v>0</v>
      </c>
      <c r="J136" s="20"/>
      <c r="K136" s="21"/>
    </row>
    <row r="137" spans="1:11" s="22" customFormat="1" ht="34.5" hidden="1" customHeight="1" outlineLevel="6" x14ac:dyDescent="0.25">
      <c r="A137" s="26" t="s">
        <v>135</v>
      </c>
      <c r="B137" s="13" t="s">
        <v>6</v>
      </c>
      <c r="C137" s="13" t="s">
        <v>806</v>
      </c>
      <c r="D137" s="13" t="s">
        <v>136</v>
      </c>
      <c r="E137" s="13"/>
      <c r="F137" s="9">
        <f>F138</f>
        <v>0</v>
      </c>
      <c r="G137" s="36">
        <f t="shared" si="8"/>
        <v>0</v>
      </c>
      <c r="H137" s="9">
        <f t="shared" si="19"/>
        <v>0</v>
      </c>
      <c r="I137" s="9">
        <f t="shared" si="19"/>
        <v>0</v>
      </c>
      <c r="J137" s="20"/>
      <c r="K137" s="21"/>
    </row>
    <row r="138" spans="1:11" s="22" customFormat="1" ht="34.5" hidden="1" customHeight="1" outlineLevel="7" x14ac:dyDescent="0.25">
      <c r="A138" s="26" t="s">
        <v>21</v>
      </c>
      <c r="B138" s="13" t="s">
        <v>6</v>
      </c>
      <c r="C138" s="13" t="s">
        <v>806</v>
      </c>
      <c r="D138" s="13" t="s">
        <v>136</v>
      </c>
      <c r="E138" s="13" t="s">
        <v>22</v>
      </c>
      <c r="F138" s="9">
        <f>F139</f>
        <v>0</v>
      </c>
      <c r="G138" s="36">
        <f t="shared" si="8"/>
        <v>0</v>
      </c>
      <c r="H138" s="9">
        <f t="shared" si="19"/>
        <v>0</v>
      </c>
      <c r="I138" s="9">
        <f t="shared" si="19"/>
        <v>0</v>
      </c>
      <c r="J138" s="20"/>
      <c r="K138" s="21"/>
    </row>
    <row r="139" spans="1:11" s="22" customFormat="1" ht="34.5" hidden="1" customHeight="1" outlineLevel="7" x14ac:dyDescent="0.25">
      <c r="A139" s="26" t="s">
        <v>23</v>
      </c>
      <c r="B139" s="13" t="s">
        <v>6</v>
      </c>
      <c r="C139" s="13" t="s">
        <v>806</v>
      </c>
      <c r="D139" s="13" t="s">
        <v>136</v>
      </c>
      <c r="E139" s="13" t="s">
        <v>24</v>
      </c>
      <c r="F139" s="9">
        <v>0</v>
      </c>
      <c r="G139" s="36">
        <f t="shared" si="8"/>
        <v>0</v>
      </c>
      <c r="H139" s="9">
        <v>0</v>
      </c>
      <c r="I139" s="9">
        <v>0</v>
      </c>
      <c r="J139" s="20"/>
      <c r="K139" s="21"/>
    </row>
    <row r="140" spans="1:11" s="22" customFormat="1" ht="20.25" customHeight="1" outlineLevel="3" collapsed="1" x14ac:dyDescent="0.25">
      <c r="A140" s="26" t="s">
        <v>1029</v>
      </c>
      <c r="B140" s="13" t="s">
        <v>6</v>
      </c>
      <c r="C140" s="13" t="s">
        <v>806</v>
      </c>
      <c r="D140" s="13" t="s">
        <v>1030</v>
      </c>
      <c r="E140" s="13"/>
      <c r="F140" s="9">
        <f>F141</f>
        <v>1701828</v>
      </c>
      <c r="G140" s="36">
        <f t="shared" ref="G140:G203" si="20">I140-F140</f>
        <v>0</v>
      </c>
      <c r="H140" s="9">
        <f>H141</f>
        <v>1701828</v>
      </c>
      <c r="I140" s="9">
        <f>I141</f>
        <v>1701828</v>
      </c>
      <c r="J140" s="20"/>
      <c r="K140" s="21"/>
    </row>
    <row r="141" spans="1:11" s="22" customFormat="1" ht="49.5" customHeight="1" outlineLevel="5" x14ac:dyDescent="0.25">
      <c r="A141" s="26" t="s">
        <v>12</v>
      </c>
      <c r="B141" s="13" t="s">
        <v>6</v>
      </c>
      <c r="C141" s="13" t="s">
        <v>806</v>
      </c>
      <c r="D141" s="13" t="s">
        <v>1030</v>
      </c>
      <c r="E141" s="13" t="s">
        <v>13</v>
      </c>
      <c r="F141" s="9">
        <f>F142</f>
        <v>1701828</v>
      </c>
      <c r="G141" s="36">
        <f t="shared" si="20"/>
        <v>0</v>
      </c>
      <c r="H141" s="9">
        <f>H142</f>
        <v>1701828</v>
      </c>
      <c r="I141" s="9">
        <f>I142</f>
        <v>1701828</v>
      </c>
      <c r="J141" s="20"/>
      <c r="K141" s="21"/>
    </row>
    <row r="142" spans="1:11" s="22" customFormat="1" ht="25.5" customHeight="1" outlineLevel="6" x14ac:dyDescent="0.25">
      <c r="A142" s="26" t="s">
        <v>14</v>
      </c>
      <c r="B142" s="13" t="s">
        <v>6</v>
      </c>
      <c r="C142" s="13" t="s">
        <v>806</v>
      </c>
      <c r="D142" s="13" t="s">
        <v>1030</v>
      </c>
      <c r="E142" s="13" t="s">
        <v>15</v>
      </c>
      <c r="F142" s="9">
        <v>1701828</v>
      </c>
      <c r="G142" s="36">
        <f t="shared" si="20"/>
        <v>0</v>
      </c>
      <c r="H142" s="9">
        <v>1701828</v>
      </c>
      <c r="I142" s="9">
        <v>1701828</v>
      </c>
      <c r="J142" s="20"/>
      <c r="K142" s="21"/>
    </row>
    <row r="143" spans="1:11" s="22" customFormat="1" ht="30" hidden="1" outlineLevel="7" x14ac:dyDescent="0.25">
      <c r="A143" s="26" t="s">
        <v>137</v>
      </c>
      <c r="B143" s="13" t="s">
        <v>6</v>
      </c>
      <c r="C143" s="13" t="s">
        <v>806</v>
      </c>
      <c r="D143" s="13" t="s">
        <v>138</v>
      </c>
      <c r="E143" s="13"/>
      <c r="F143" s="9">
        <f>F144+F148</f>
        <v>0</v>
      </c>
      <c r="G143" s="36">
        <f t="shared" si="20"/>
        <v>0</v>
      </c>
      <c r="H143" s="9">
        <f>H144+H148</f>
        <v>0</v>
      </c>
      <c r="I143" s="9">
        <f>I144+I148</f>
        <v>0</v>
      </c>
      <c r="J143" s="20"/>
      <c r="K143" s="21"/>
    </row>
    <row r="144" spans="1:11" s="22" customFormat="1" ht="45" hidden="1" outlineLevel="5" x14ac:dyDescent="0.25">
      <c r="A144" s="26" t="s">
        <v>139</v>
      </c>
      <c r="B144" s="13" t="s">
        <v>6</v>
      </c>
      <c r="C144" s="13" t="s">
        <v>806</v>
      </c>
      <c r="D144" s="13" t="s">
        <v>140</v>
      </c>
      <c r="E144" s="13"/>
      <c r="F144" s="9">
        <f>F145</f>
        <v>0</v>
      </c>
      <c r="G144" s="36">
        <f t="shared" si="20"/>
        <v>0</v>
      </c>
      <c r="H144" s="9">
        <f t="shared" ref="H144:I146" si="21">H145</f>
        <v>0</v>
      </c>
      <c r="I144" s="9">
        <f t="shared" si="21"/>
        <v>0</v>
      </c>
      <c r="J144" s="20"/>
      <c r="K144" s="21"/>
    </row>
    <row r="145" spans="1:11" s="22" customFormat="1" ht="30" hidden="1" outlineLevel="6" x14ac:dyDescent="0.25">
      <c r="A145" s="26" t="s">
        <v>141</v>
      </c>
      <c r="B145" s="13" t="s">
        <v>6</v>
      </c>
      <c r="C145" s="13" t="s">
        <v>806</v>
      </c>
      <c r="D145" s="13" t="s">
        <v>142</v>
      </c>
      <c r="E145" s="13"/>
      <c r="F145" s="9">
        <f>F146</f>
        <v>0</v>
      </c>
      <c r="G145" s="36">
        <f t="shared" si="20"/>
        <v>0</v>
      </c>
      <c r="H145" s="9">
        <f t="shared" si="21"/>
        <v>0</v>
      </c>
      <c r="I145" s="9">
        <f t="shared" si="21"/>
        <v>0</v>
      </c>
      <c r="J145" s="20"/>
      <c r="K145" s="21"/>
    </row>
    <row r="146" spans="1:11" s="22" customFormat="1" ht="30" hidden="1" outlineLevel="7" x14ac:dyDescent="0.25">
      <c r="A146" s="26" t="s">
        <v>21</v>
      </c>
      <c r="B146" s="13" t="s">
        <v>6</v>
      </c>
      <c r="C146" s="13" t="s">
        <v>806</v>
      </c>
      <c r="D146" s="13" t="s">
        <v>142</v>
      </c>
      <c r="E146" s="13" t="s">
        <v>22</v>
      </c>
      <c r="F146" s="9">
        <f>F147</f>
        <v>0</v>
      </c>
      <c r="G146" s="36">
        <f t="shared" si="20"/>
        <v>0</v>
      </c>
      <c r="H146" s="9">
        <f t="shared" si="21"/>
        <v>0</v>
      </c>
      <c r="I146" s="9">
        <f t="shared" si="21"/>
        <v>0</v>
      </c>
      <c r="J146" s="20"/>
      <c r="K146" s="21"/>
    </row>
    <row r="147" spans="1:11" s="22" customFormat="1" ht="30" hidden="1" outlineLevel="7" x14ac:dyDescent="0.25">
      <c r="A147" s="26" t="s">
        <v>23</v>
      </c>
      <c r="B147" s="13" t="s">
        <v>6</v>
      </c>
      <c r="C147" s="13" t="s">
        <v>806</v>
      </c>
      <c r="D147" s="13" t="s">
        <v>142</v>
      </c>
      <c r="E147" s="13" t="s">
        <v>24</v>
      </c>
      <c r="F147" s="9"/>
      <c r="G147" s="36">
        <f t="shared" si="20"/>
        <v>0</v>
      </c>
      <c r="H147" s="9"/>
      <c r="I147" s="9"/>
      <c r="J147" s="20"/>
      <c r="K147" s="21"/>
    </row>
    <row r="148" spans="1:11" s="22" customFormat="1" ht="30" hidden="1" outlineLevel="1" x14ac:dyDescent="0.25">
      <c r="A148" s="26" t="s">
        <v>143</v>
      </c>
      <c r="B148" s="13" t="s">
        <v>6</v>
      </c>
      <c r="C148" s="13" t="s">
        <v>806</v>
      </c>
      <c r="D148" s="13" t="s">
        <v>144</v>
      </c>
      <c r="E148" s="13"/>
      <c r="F148" s="9">
        <f>F149</f>
        <v>0</v>
      </c>
      <c r="G148" s="36">
        <f t="shared" si="20"/>
        <v>0</v>
      </c>
      <c r="H148" s="9">
        <f t="shared" ref="H148:I150" si="22">H149</f>
        <v>0</v>
      </c>
      <c r="I148" s="9">
        <f t="shared" si="22"/>
        <v>0</v>
      </c>
      <c r="J148" s="20"/>
      <c r="K148" s="21"/>
    </row>
    <row r="149" spans="1:11" s="22" customFormat="1" ht="30" hidden="1" outlineLevel="2" x14ac:dyDescent="0.25">
      <c r="A149" s="26" t="s">
        <v>145</v>
      </c>
      <c r="B149" s="13" t="s">
        <v>6</v>
      </c>
      <c r="C149" s="13" t="s">
        <v>806</v>
      </c>
      <c r="D149" s="13" t="s">
        <v>146</v>
      </c>
      <c r="E149" s="13"/>
      <c r="F149" s="9">
        <f>F150</f>
        <v>0</v>
      </c>
      <c r="G149" s="36">
        <f t="shared" si="20"/>
        <v>0</v>
      </c>
      <c r="H149" s="9">
        <f t="shared" si="22"/>
        <v>0</v>
      </c>
      <c r="I149" s="9">
        <f t="shared" si="22"/>
        <v>0</v>
      </c>
      <c r="J149" s="20"/>
      <c r="K149" s="21"/>
    </row>
    <row r="150" spans="1:11" s="22" customFormat="1" ht="30" hidden="1" outlineLevel="2" x14ac:dyDescent="0.25">
      <c r="A150" s="26" t="s">
        <v>21</v>
      </c>
      <c r="B150" s="13" t="s">
        <v>6</v>
      </c>
      <c r="C150" s="13" t="s">
        <v>806</v>
      </c>
      <c r="D150" s="13" t="s">
        <v>146</v>
      </c>
      <c r="E150" s="13" t="s">
        <v>22</v>
      </c>
      <c r="F150" s="9">
        <f>F151</f>
        <v>0</v>
      </c>
      <c r="G150" s="36">
        <f t="shared" si="20"/>
        <v>0</v>
      </c>
      <c r="H150" s="9">
        <f t="shared" si="22"/>
        <v>0</v>
      </c>
      <c r="I150" s="9">
        <f t="shared" si="22"/>
        <v>0</v>
      </c>
      <c r="J150" s="20"/>
      <c r="K150" s="21"/>
    </row>
    <row r="151" spans="1:11" s="22" customFormat="1" ht="33" hidden="1" customHeight="1" outlineLevel="2" x14ac:dyDescent="0.25">
      <c r="A151" s="26" t="s">
        <v>23</v>
      </c>
      <c r="B151" s="13" t="s">
        <v>6</v>
      </c>
      <c r="C151" s="13" t="s">
        <v>806</v>
      </c>
      <c r="D151" s="13" t="s">
        <v>146</v>
      </c>
      <c r="E151" s="13" t="s">
        <v>24</v>
      </c>
      <c r="F151" s="9"/>
      <c r="G151" s="36">
        <f t="shared" si="20"/>
        <v>0</v>
      </c>
      <c r="H151" s="9"/>
      <c r="I151" s="9"/>
      <c r="J151" s="20"/>
      <c r="K151" s="21"/>
    </row>
    <row r="152" spans="1:11" s="22" customFormat="1" ht="28.5" outlineLevel="2" x14ac:dyDescent="0.25">
      <c r="A152" s="23" t="s">
        <v>147</v>
      </c>
      <c r="B152" s="24" t="s">
        <v>6</v>
      </c>
      <c r="C152" s="24" t="s">
        <v>807</v>
      </c>
      <c r="D152" s="24"/>
      <c r="E152" s="24"/>
      <c r="F152" s="25">
        <f>F153+F165++F242+F251</f>
        <v>12381884.370000001</v>
      </c>
      <c r="G152" s="36">
        <f t="shared" si="20"/>
        <v>-270318.8900000006</v>
      </c>
      <c r="H152" s="25">
        <f>H153+H165++H242+H251</f>
        <v>13091088.82</v>
      </c>
      <c r="I152" s="25">
        <f>I153+I165++I242+I251</f>
        <v>12111565.48</v>
      </c>
      <c r="J152" s="20"/>
      <c r="K152" s="21"/>
    </row>
    <row r="153" spans="1:11" s="22" customFormat="1" ht="16.5" customHeight="1" outlineLevel="2" x14ac:dyDescent="0.25">
      <c r="A153" s="23" t="s">
        <v>148</v>
      </c>
      <c r="B153" s="24" t="s">
        <v>6</v>
      </c>
      <c r="C153" s="24" t="s">
        <v>808</v>
      </c>
      <c r="D153" s="24"/>
      <c r="E153" s="24"/>
      <c r="F153" s="25">
        <f>F154+F161</f>
        <v>2997444.37</v>
      </c>
      <c r="G153" s="36">
        <f t="shared" si="20"/>
        <v>79565.589999999851</v>
      </c>
      <c r="H153" s="25">
        <f>H154+H161</f>
        <v>3528248.8200000003</v>
      </c>
      <c r="I153" s="25">
        <f>I154+I161</f>
        <v>3077009.96</v>
      </c>
      <c r="J153" s="20"/>
      <c r="K153" s="21"/>
    </row>
    <row r="154" spans="1:11" s="22" customFormat="1" ht="47.25" customHeight="1" outlineLevel="2" x14ac:dyDescent="0.25">
      <c r="A154" s="26" t="s">
        <v>979</v>
      </c>
      <c r="B154" s="13" t="s">
        <v>6</v>
      </c>
      <c r="C154" s="13" t="s">
        <v>808</v>
      </c>
      <c r="D154" s="13" t="s">
        <v>9</v>
      </c>
      <c r="E154" s="24"/>
      <c r="F154" s="9">
        <f>F155</f>
        <v>1518557.3699999999</v>
      </c>
      <c r="G154" s="36">
        <f t="shared" si="20"/>
        <v>79565.590000000084</v>
      </c>
      <c r="H154" s="9">
        <f>H155</f>
        <v>2049361.82</v>
      </c>
      <c r="I154" s="9">
        <f>I155</f>
        <v>1598122.96</v>
      </c>
      <c r="J154" s="20"/>
      <c r="K154" s="21"/>
    </row>
    <row r="155" spans="1:11" s="22" customFormat="1" ht="36.75" customHeight="1" outlineLevel="2" x14ac:dyDescent="0.25">
      <c r="A155" s="26" t="s">
        <v>17</v>
      </c>
      <c r="B155" s="13" t="s">
        <v>6</v>
      </c>
      <c r="C155" s="13" t="s">
        <v>808</v>
      </c>
      <c r="D155" s="13" t="s">
        <v>18</v>
      </c>
      <c r="E155" s="24"/>
      <c r="F155" s="9">
        <f>F156</f>
        <v>1518557.3699999999</v>
      </c>
      <c r="G155" s="36">
        <f t="shared" si="20"/>
        <v>79565.590000000084</v>
      </c>
      <c r="H155" s="9">
        <f>H156</f>
        <v>2049361.82</v>
      </c>
      <c r="I155" s="9">
        <f>I156</f>
        <v>1598122.96</v>
      </c>
      <c r="J155" s="20"/>
      <c r="K155" s="21"/>
    </row>
    <row r="156" spans="1:11" s="22" customFormat="1" outlineLevel="2" x14ac:dyDescent="0.25">
      <c r="A156" s="26" t="s">
        <v>19</v>
      </c>
      <c r="B156" s="13" t="s">
        <v>6</v>
      </c>
      <c r="C156" s="13" t="s">
        <v>808</v>
      </c>
      <c r="D156" s="13" t="s">
        <v>20</v>
      </c>
      <c r="E156" s="13"/>
      <c r="F156" s="9">
        <f>F157+F159</f>
        <v>1518557.3699999999</v>
      </c>
      <c r="G156" s="36">
        <f t="shared" si="20"/>
        <v>79565.590000000084</v>
      </c>
      <c r="H156" s="9">
        <f>H157+H159</f>
        <v>2049361.82</v>
      </c>
      <c r="I156" s="9">
        <f>I157+I159</f>
        <v>1598122.96</v>
      </c>
      <c r="J156" s="20"/>
      <c r="K156" s="21"/>
    </row>
    <row r="157" spans="1:11" s="22" customFormat="1" ht="48" customHeight="1" outlineLevel="3" x14ac:dyDescent="0.25">
      <c r="A157" s="26" t="s">
        <v>12</v>
      </c>
      <c r="B157" s="13" t="s">
        <v>6</v>
      </c>
      <c r="C157" s="13" t="s">
        <v>808</v>
      </c>
      <c r="D157" s="13" t="s">
        <v>20</v>
      </c>
      <c r="E157" s="13" t="s">
        <v>13</v>
      </c>
      <c r="F157" s="9">
        <f>F158</f>
        <v>382065.44</v>
      </c>
      <c r="G157" s="36">
        <f t="shared" si="20"/>
        <v>581673.26</v>
      </c>
      <c r="H157" s="9">
        <f>H158</f>
        <v>963738.7</v>
      </c>
      <c r="I157" s="9">
        <f>I158</f>
        <v>963738.7</v>
      </c>
      <c r="J157" s="20"/>
      <c r="K157" s="21"/>
    </row>
    <row r="158" spans="1:11" s="22" customFormat="1" ht="30" outlineLevel="6" x14ac:dyDescent="0.25">
      <c r="A158" s="26" t="s">
        <v>14</v>
      </c>
      <c r="B158" s="13" t="s">
        <v>6</v>
      </c>
      <c r="C158" s="13" t="s">
        <v>808</v>
      </c>
      <c r="D158" s="13" t="s">
        <v>20</v>
      </c>
      <c r="E158" s="13" t="s">
        <v>15</v>
      </c>
      <c r="F158" s="9">
        <v>382065.44</v>
      </c>
      <c r="G158" s="36">
        <f t="shared" si="20"/>
        <v>581673.26</v>
      </c>
      <c r="H158" s="9">
        <v>963738.7</v>
      </c>
      <c r="I158" s="9">
        <v>963738.7</v>
      </c>
      <c r="J158" s="20"/>
      <c r="K158" s="21"/>
    </row>
    <row r="159" spans="1:11" s="22" customFormat="1" ht="36" customHeight="1" outlineLevel="7" x14ac:dyDescent="0.25">
      <c r="A159" s="26" t="s">
        <v>21</v>
      </c>
      <c r="B159" s="13" t="s">
        <v>6</v>
      </c>
      <c r="C159" s="13" t="s">
        <v>808</v>
      </c>
      <c r="D159" s="13" t="s">
        <v>20</v>
      </c>
      <c r="E159" s="13" t="s">
        <v>22</v>
      </c>
      <c r="F159" s="9">
        <f>F160</f>
        <v>1136491.93</v>
      </c>
      <c r="G159" s="36">
        <f t="shared" si="20"/>
        <v>-502107.66999999993</v>
      </c>
      <c r="H159" s="9">
        <f>H160</f>
        <v>1085623.1200000001</v>
      </c>
      <c r="I159" s="9">
        <f>I160</f>
        <v>634384.26</v>
      </c>
      <c r="J159" s="20"/>
      <c r="K159" s="21"/>
    </row>
    <row r="160" spans="1:11" s="22" customFormat="1" ht="31.5" customHeight="1" outlineLevel="7" x14ac:dyDescent="0.25">
      <c r="A160" s="26" t="s">
        <v>23</v>
      </c>
      <c r="B160" s="13" t="s">
        <v>6</v>
      </c>
      <c r="C160" s="13" t="s">
        <v>808</v>
      </c>
      <c r="D160" s="13" t="s">
        <v>20</v>
      </c>
      <c r="E160" s="13" t="s">
        <v>24</v>
      </c>
      <c r="F160" s="9">
        <v>1136491.93</v>
      </c>
      <c r="G160" s="36">
        <f t="shared" si="20"/>
        <v>-502107.66999999993</v>
      </c>
      <c r="H160" s="9">
        <v>1085623.1200000001</v>
      </c>
      <c r="I160" s="9">
        <v>634384.26</v>
      </c>
      <c r="J160" s="20"/>
      <c r="K160" s="21"/>
    </row>
    <row r="161" spans="1:11" s="22" customFormat="1" outlineLevel="2" x14ac:dyDescent="0.25">
      <c r="A161" s="26" t="s">
        <v>149</v>
      </c>
      <c r="B161" s="13" t="s">
        <v>6</v>
      </c>
      <c r="C161" s="13" t="s">
        <v>808</v>
      </c>
      <c r="D161" s="13" t="s">
        <v>150</v>
      </c>
      <c r="E161" s="13"/>
      <c r="F161" s="9">
        <f>F162</f>
        <v>1478887</v>
      </c>
      <c r="G161" s="36">
        <f t="shared" si="20"/>
        <v>0</v>
      </c>
      <c r="H161" s="9">
        <f t="shared" ref="H161:I163" si="23">H162</f>
        <v>1478887</v>
      </c>
      <c r="I161" s="9">
        <f t="shared" si="23"/>
        <v>1478887</v>
      </c>
      <c r="J161" s="20"/>
      <c r="K161" s="21"/>
    </row>
    <row r="162" spans="1:11" s="22" customFormat="1" ht="30" outlineLevel="3" x14ac:dyDescent="0.25">
      <c r="A162" s="26" t="s">
        <v>151</v>
      </c>
      <c r="B162" s="13" t="s">
        <v>6</v>
      </c>
      <c r="C162" s="13" t="s">
        <v>808</v>
      </c>
      <c r="D162" s="13" t="s">
        <v>152</v>
      </c>
      <c r="E162" s="13"/>
      <c r="F162" s="9">
        <f>F163</f>
        <v>1478887</v>
      </c>
      <c r="G162" s="36">
        <f t="shared" si="20"/>
        <v>0</v>
      </c>
      <c r="H162" s="9">
        <f t="shared" si="23"/>
        <v>1478887</v>
      </c>
      <c r="I162" s="9">
        <f t="shared" si="23"/>
        <v>1478887</v>
      </c>
      <c r="J162" s="20"/>
      <c r="K162" s="21"/>
    </row>
    <row r="163" spans="1:11" s="22" customFormat="1" ht="47.25" customHeight="1" outlineLevel="4" x14ac:dyDescent="0.25">
      <c r="A163" s="26" t="s">
        <v>12</v>
      </c>
      <c r="B163" s="13" t="s">
        <v>6</v>
      </c>
      <c r="C163" s="13" t="s">
        <v>808</v>
      </c>
      <c r="D163" s="13" t="s">
        <v>152</v>
      </c>
      <c r="E163" s="13" t="s">
        <v>13</v>
      </c>
      <c r="F163" s="9">
        <f>F164</f>
        <v>1478887</v>
      </c>
      <c r="G163" s="36">
        <f t="shared" si="20"/>
        <v>0</v>
      </c>
      <c r="H163" s="9">
        <f t="shared" si="23"/>
        <v>1478887</v>
      </c>
      <c r="I163" s="9">
        <f t="shared" si="23"/>
        <v>1478887</v>
      </c>
      <c r="J163" s="20"/>
      <c r="K163" s="21"/>
    </row>
    <row r="164" spans="1:11" s="22" customFormat="1" ht="22.5" customHeight="1" outlineLevel="5" x14ac:dyDescent="0.25">
      <c r="A164" s="26" t="s">
        <v>14</v>
      </c>
      <c r="B164" s="13" t="s">
        <v>6</v>
      </c>
      <c r="C164" s="13" t="s">
        <v>808</v>
      </c>
      <c r="D164" s="13" t="s">
        <v>152</v>
      </c>
      <c r="E164" s="13" t="s">
        <v>15</v>
      </c>
      <c r="F164" s="9">
        <v>1478887</v>
      </c>
      <c r="G164" s="36">
        <f t="shared" si="20"/>
        <v>0</v>
      </c>
      <c r="H164" s="9">
        <v>1478887</v>
      </c>
      <c r="I164" s="9">
        <v>1478887</v>
      </c>
      <c r="J164" s="20"/>
      <c r="K164" s="21"/>
    </row>
    <row r="165" spans="1:11" s="22" customFormat="1" outlineLevel="6" x14ac:dyDescent="0.25">
      <c r="A165" s="23" t="s">
        <v>153</v>
      </c>
      <c r="B165" s="24" t="s">
        <v>6</v>
      </c>
      <c r="C165" s="24" t="s">
        <v>809</v>
      </c>
      <c r="D165" s="24"/>
      <c r="E165" s="24"/>
      <c r="F165" s="25">
        <f>F166+F236</f>
        <v>560000</v>
      </c>
      <c r="G165" s="36">
        <f t="shared" si="20"/>
        <v>-86042</v>
      </c>
      <c r="H165" s="25">
        <f>H166+H236</f>
        <v>635000</v>
      </c>
      <c r="I165" s="25">
        <f>I166+I236</f>
        <v>473958</v>
      </c>
      <c r="J165" s="20"/>
      <c r="K165" s="21"/>
    </row>
    <row r="166" spans="1:11" s="22" customFormat="1" ht="33.75" customHeight="1" outlineLevel="7" x14ac:dyDescent="0.25">
      <c r="A166" s="26" t="s">
        <v>154</v>
      </c>
      <c r="B166" s="13" t="s">
        <v>6</v>
      </c>
      <c r="C166" s="13" t="s">
        <v>809</v>
      </c>
      <c r="D166" s="13" t="s">
        <v>155</v>
      </c>
      <c r="E166" s="13"/>
      <c r="F166" s="9">
        <f>F167</f>
        <v>550000</v>
      </c>
      <c r="G166" s="36">
        <f t="shared" si="20"/>
        <v>-111042</v>
      </c>
      <c r="H166" s="9">
        <f>H167</f>
        <v>600000</v>
      </c>
      <c r="I166" s="9">
        <f>I167</f>
        <v>438958</v>
      </c>
      <c r="J166" s="20"/>
      <c r="K166" s="21"/>
    </row>
    <row r="167" spans="1:11" s="22" customFormat="1" ht="33" customHeight="1" outlineLevel="7" x14ac:dyDescent="0.25">
      <c r="A167" s="26" t="s">
        <v>156</v>
      </c>
      <c r="B167" s="13" t="s">
        <v>6</v>
      </c>
      <c r="C167" s="13" t="s">
        <v>809</v>
      </c>
      <c r="D167" s="13" t="s">
        <v>157</v>
      </c>
      <c r="E167" s="13"/>
      <c r="F167" s="9">
        <f>F168+F181+F194+F201+F211+F221+F225+F229</f>
        <v>550000</v>
      </c>
      <c r="G167" s="36">
        <f t="shared" si="20"/>
        <v>-111042</v>
      </c>
      <c r="H167" s="9">
        <f>H168+H181+H201+H221+H225+H229</f>
        <v>600000</v>
      </c>
      <c r="I167" s="9">
        <f>I168+I181+I201+I221+I225+I229</f>
        <v>438958</v>
      </c>
      <c r="J167" s="20"/>
      <c r="K167" s="21"/>
    </row>
    <row r="168" spans="1:11" s="22" customFormat="1" ht="36" customHeight="1" outlineLevel="5" x14ac:dyDescent="0.25">
      <c r="A168" s="26" t="s">
        <v>967</v>
      </c>
      <c r="B168" s="13" t="s">
        <v>6</v>
      </c>
      <c r="C168" s="13" t="s">
        <v>809</v>
      </c>
      <c r="D168" s="13" t="s">
        <v>158</v>
      </c>
      <c r="E168" s="13"/>
      <c r="F168" s="9">
        <f>F169+F172+F175+F178</f>
        <v>100000</v>
      </c>
      <c r="G168" s="36">
        <f t="shared" si="20"/>
        <v>27128</v>
      </c>
      <c r="H168" s="9">
        <f>H169+H172+H175+H178</f>
        <v>150000</v>
      </c>
      <c r="I168" s="9">
        <f>I169+I172+I175+I178</f>
        <v>127128</v>
      </c>
      <c r="J168" s="20"/>
      <c r="K168" s="21"/>
    </row>
    <row r="169" spans="1:11" s="22" customFormat="1" outlineLevel="6" x14ac:dyDescent="0.25">
      <c r="A169" s="26" t="s">
        <v>875</v>
      </c>
      <c r="B169" s="13" t="s">
        <v>6</v>
      </c>
      <c r="C169" s="13" t="s">
        <v>809</v>
      </c>
      <c r="D169" s="13" t="s">
        <v>159</v>
      </c>
      <c r="E169" s="13"/>
      <c r="F169" s="9">
        <f>F170</f>
        <v>100000</v>
      </c>
      <c r="G169" s="36">
        <f t="shared" si="20"/>
        <v>27128</v>
      </c>
      <c r="H169" s="9">
        <f>H170</f>
        <v>150000</v>
      </c>
      <c r="I169" s="9">
        <f>I170</f>
        <v>127128</v>
      </c>
      <c r="J169" s="20"/>
      <c r="K169" s="21"/>
    </row>
    <row r="170" spans="1:11" s="22" customFormat="1" ht="30" outlineLevel="7" x14ac:dyDescent="0.25">
      <c r="A170" s="26" t="s">
        <v>21</v>
      </c>
      <c r="B170" s="13" t="s">
        <v>6</v>
      </c>
      <c r="C170" s="13" t="s">
        <v>809</v>
      </c>
      <c r="D170" s="13" t="s">
        <v>159</v>
      </c>
      <c r="E170" s="13" t="s">
        <v>22</v>
      </c>
      <c r="F170" s="9">
        <f>F171</f>
        <v>100000</v>
      </c>
      <c r="G170" s="36">
        <f t="shared" si="20"/>
        <v>27128</v>
      </c>
      <c r="H170" s="9">
        <f>H171</f>
        <v>150000</v>
      </c>
      <c r="I170" s="9">
        <f>I171</f>
        <v>127128</v>
      </c>
      <c r="J170" s="20"/>
      <c r="K170" s="21"/>
    </row>
    <row r="171" spans="1:11" s="22" customFormat="1" ht="30" outlineLevel="7" x14ac:dyDescent="0.25">
      <c r="A171" s="26" t="s">
        <v>23</v>
      </c>
      <c r="B171" s="13" t="s">
        <v>6</v>
      </c>
      <c r="C171" s="13" t="s">
        <v>809</v>
      </c>
      <c r="D171" s="13" t="s">
        <v>159</v>
      </c>
      <c r="E171" s="13" t="s">
        <v>24</v>
      </c>
      <c r="F171" s="9">
        <v>100000</v>
      </c>
      <c r="G171" s="36">
        <f t="shared" si="20"/>
        <v>27128</v>
      </c>
      <c r="H171" s="9">
        <v>150000</v>
      </c>
      <c r="I171" s="9">
        <v>127128</v>
      </c>
      <c r="J171" s="20"/>
      <c r="K171" s="21"/>
    </row>
    <row r="172" spans="1:11" s="22" customFormat="1" hidden="1" outlineLevel="5" x14ac:dyDescent="0.25">
      <c r="A172" s="26" t="s">
        <v>876</v>
      </c>
      <c r="B172" s="13" t="s">
        <v>6</v>
      </c>
      <c r="C172" s="13" t="s">
        <v>809</v>
      </c>
      <c r="D172" s="13" t="s">
        <v>893</v>
      </c>
      <c r="E172" s="13"/>
      <c r="F172" s="9">
        <f>F173</f>
        <v>0</v>
      </c>
      <c r="G172" s="36">
        <f t="shared" si="20"/>
        <v>0</v>
      </c>
      <c r="H172" s="9">
        <f t="shared" ref="H172:I174" si="24">H173</f>
        <v>0</v>
      </c>
      <c r="I172" s="9">
        <f t="shared" si="24"/>
        <v>0</v>
      </c>
      <c r="J172" s="20"/>
      <c r="K172" s="21"/>
    </row>
    <row r="173" spans="1:11" s="22" customFormat="1" ht="30" hidden="1" outlineLevel="6" x14ac:dyDescent="0.25">
      <c r="A173" s="26" t="s">
        <v>21</v>
      </c>
      <c r="B173" s="13" t="s">
        <v>6</v>
      </c>
      <c r="C173" s="13" t="s">
        <v>809</v>
      </c>
      <c r="D173" s="13" t="s">
        <v>893</v>
      </c>
      <c r="E173" s="13" t="s">
        <v>22</v>
      </c>
      <c r="F173" s="9">
        <f>F174</f>
        <v>0</v>
      </c>
      <c r="G173" s="36">
        <f t="shared" si="20"/>
        <v>0</v>
      </c>
      <c r="H173" s="9">
        <f t="shared" si="24"/>
        <v>0</v>
      </c>
      <c r="I173" s="9">
        <f t="shared" si="24"/>
        <v>0</v>
      </c>
      <c r="J173" s="20"/>
      <c r="K173" s="21"/>
    </row>
    <row r="174" spans="1:11" s="22" customFormat="1" ht="30" hidden="1" outlineLevel="7" x14ac:dyDescent="0.25">
      <c r="A174" s="26" t="s">
        <v>23</v>
      </c>
      <c r="B174" s="13" t="s">
        <v>6</v>
      </c>
      <c r="C174" s="13" t="s">
        <v>809</v>
      </c>
      <c r="D174" s="13" t="s">
        <v>893</v>
      </c>
      <c r="E174" s="13" t="s">
        <v>24</v>
      </c>
      <c r="F174" s="9">
        <f>F175</f>
        <v>0</v>
      </c>
      <c r="G174" s="36">
        <f t="shared" si="20"/>
        <v>0</v>
      </c>
      <c r="H174" s="9">
        <f t="shared" si="24"/>
        <v>0</v>
      </c>
      <c r="I174" s="9">
        <f t="shared" si="24"/>
        <v>0</v>
      </c>
      <c r="J174" s="20"/>
      <c r="K174" s="21"/>
    </row>
    <row r="175" spans="1:11" s="22" customFormat="1" hidden="1" outlineLevel="7" x14ac:dyDescent="0.25">
      <c r="A175" s="26" t="s">
        <v>877</v>
      </c>
      <c r="B175" s="13" t="s">
        <v>6</v>
      </c>
      <c r="C175" s="13" t="s">
        <v>809</v>
      </c>
      <c r="D175" s="13" t="s">
        <v>894</v>
      </c>
      <c r="E175" s="13"/>
      <c r="F175" s="9"/>
      <c r="G175" s="36">
        <f t="shared" si="20"/>
        <v>0</v>
      </c>
      <c r="H175" s="9"/>
      <c r="I175" s="9"/>
      <c r="J175" s="20"/>
      <c r="K175" s="21"/>
    </row>
    <row r="176" spans="1:11" s="22" customFormat="1" ht="30" hidden="1" outlineLevel="5" x14ac:dyDescent="0.25">
      <c r="A176" s="26" t="s">
        <v>21</v>
      </c>
      <c r="B176" s="13" t="s">
        <v>6</v>
      </c>
      <c r="C176" s="13" t="s">
        <v>809</v>
      </c>
      <c r="D176" s="13" t="s">
        <v>894</v>
      </c>
      <c r="E176" s="13" t="s">
        <v>22</v>
      </c>
      <c r="F176" s="9">
        <f>F177</f>
        <v>0</v>
      </c>
      <c r="G176" s="36">
        <f t="shared" si="20"/>
        <v>0</v>
      </c>
      <c r="H176" s="9">
        <f t="shared" ref="H176:I179" si="25">H177</f>
        <v>0</v>
      </c>
      <c r="I176" s="9">
        <f t="shared" si="25"/>
        <v>0</v>
      </c>
      <c r="J176" s="20"/>
      <c r="K176" s="21"/>
    </row>
    <row r="177" spans="1:11" s="22" customFormat="1" ht="30" hidden="1" outlineLevel="6" x14ac:dyDescent="0.25">
      <c r="A177" s="26" t="s">
        <v>23</v>
      </c>
      <c r="B177" s="13" t="s">
        <v>6</v>
      </c>
      <c r="C177" s="13" t="s">
        <v>809</v>
      </c>
      <c r="D177" s="13" t="s">
        <v>894</v>
      </c>
      <c r="E177" s="13" t="s">
        <v>24</v>
      </c>
      <c r="F177" s="9">
        <f>F178</f>
        <v>0</v>
      </c>
      <c r="G177" s="36">
        <f t="shared" si="20"/>
        <v>0</v>
      </c>
      <c r="H177" s="9">
        <f t="shared" si="25"/>
        <v>0</v>
      </c>
      <c r="I177" s="9">
        <f t="shared" si="25"/>
        <v>0</v>
      </c>
      <c r="J177" s="20"/>
      <c r="K177" s="21"/>
    </row>
    <row r="178" spans="1:11" s="22" customFormat="1" ht="30" hidden="1" outlineLevel="7" x14ac:dyDescent="0.25">
      <c r="A178" s="26" t="s">
        <v>878</v>
      </c>
      <c r="B178" s="13" t="s">
        <v>6</v>
      </c>
      <c r="C178" s="13" t="s">
        <v>809</v>
      </c>
      <c r="D178" s="13" t="s">
        <v>895</v>
      </c>
      <c r="E178" s="13"/>
      <c r="F178" s="9">
        <f>F179</f>
        <v>0</v>
      </c>
      <c r="G178" s="36">
        <f t="shared" si="20"/>
        <v>0</v>
      </c>
      <c r="H178" s="9">
        <f t="shared" si="25"/>
        <v>0</v>
      </c>
      <c r="I178" s="9">
        <f t="shared" si="25"/>
        <v>0</v>
      </c>
      <c r="J178" s="20"/>
      <c r="K178" s="21"/>
    </row>
    <row r="179" spans="1:11" s="22" customFormat="1" ht="30" hidden="1" outlineLevel="7" x14ac:dyDescent="0.25">
      <c r="A179" s="26" t="s">
        <v>21</v>
      </c>
      <c r="B179" s="13" t="s">
        <v>6</v>
      </c>
      <c r="C179" s="13" t="s">
        <v>809</v>
      </c>
      <c r="D179" s="13" t="s">
        <v>895</v>
      </c>
      <c r="E179" s="13" t="s">
        <v>22</v>
      </c>
      <c r="F179" s="9">
        <f>F180</f>
        <v>0</v>
      </c>
      <c r="G179" s="36">
        <f t="shared" si="20"/>
        <v>0</v>
      </c>
      <c r="H179" s="9">
        <f t="shared" si="25"/>
        <v>0</v>
      </c>
      <c r="I179" s="9">
        <f t="shared" si="25"/>
        <v>0</v>
      </c>
      <c r="J179" s="20"/>
      <c r="K179" s="21"/>
    </row>
    <row r="180" spans="1:11" s="22" customFormat="1" ht="30" hidden="1" outlineLevel="5" x14ac:dyDescent="0.25">
      <c r="A180" s="26" t="s">
        <v>23</v>
      </c>
      <c r="B180" s="13" t="s">
        <v>6</v>
      </c>
      <c r="C180" s="13" t="s">
        <v>809</v>
      </c>
      <c r="D180" s="13" t="s">
        <v>895</v>
      </c>
      <c r="E180" s="13" t="s">
        <v>24</v>
      </c>
      <c r="F180" s="9">
        <v>0</v>
      </c>
      <c r="G180" s="36">
        <f t="shared" si="20"/>
        <v>0</v>
      </c>
      <c r="H180" s="9">
        <v>0</v>
      </c>
      <c r="I180" s="9">
        <v>0</v>
      </c>
      <c r="J180" s="20"/>
      <c r="K180" s="21"/>
    </row>
    <row r="181" spans="1:11" s="22" customFormat="1" ht="45" outlineLevel="6" x14ac:dyDescent="0.25">
      <c r="A181" s="26" t="s">
        <v>879</v>
      </c>
      <c r="B181" s="13" t="s">
        <v>6</v>
      </c>
      <c r="C181" s="13" t="s">
        <v>809</v>
      </c>
      <c r="D181" s="13" t="s">
        <v>160</v>
      </c>
      <c r="E181" s="13"/>
      <c r="F181" s="9">
        <f>F182+F185+F188+F191</f>
        <v>25000</v>
      </c>
      <c r="G181" s="36">
        <f t="shared" si="20"/>
        <v>-25000</v>
      </c>
      <c r="H181" s="9">
        <f>H182+H185+H188+H191</f>
        <v>25000</v>
      </c>
      <c r="I181" s="9">
        <f>I182+I185+I188+I191</f>
        <v>0</v>
      </c>
      <c r="J181" s="20"/>
      <c r="K181" s="21"/>
    </row>
    <row r="182" spans="1:11" s="22" customFormat="1" outlineLevel="7" x14ac:dyDescent="0.25">
      <c r="A182" s="26" t="s">
        <v>880</v>
      </c>
      <c r="B182" s="13" t="s">
        <v>6</v>
      </c>
      <c r="C182" s="13" t="s">
        <v>809</v>
      </c>
      <c r="D182" s="13" t="s">
        <v>161</v>
      </c>
      <c r="E182" s="13"/>
      <c r="F182" s="9">
        <f>F183</f>
        <v>25000</v>
      </c>
      <c r="G182" s="36">
        <f t="shared" si="20"/>
        <v>-25000</v>
      </c>
      <c r="H182" s="9">
        <f>H183</f>
        <v>25000</v>
      </c>
      <c r="I182" s="9">
        <f>I183</f>
        <v>0</v>
      </c>
      <c r="J182" s="20"/>
      <c r="K182" s="21"/>
    </row>
    <row r="183" spans="1:11" s="22" customFormat="1" ht="30" outlineLevel="7" x14ac:dyDescent="0.25">
      <c r="A183" s="26" t="s">
        <v>21</v>
      </c>
      <c r="B183" s="13" t="s">
        <v>6</v>
      </c>
      <c r="C183" s="13" t="s">
        <v>809</v>
      </c>
      <c r="D183" s="13" t="s">
        <v>161</v>
      </c>
      <c r="E183" s="13" t="s">
        <v>22</v>
      </c>
      <c r="F183" s="9">
        <f>F184</f>
        <v>25000</v>
      </c>
      <c r="G183" s="36">
        <f t="shared" si="20"/>
        <v>-25000</v>
      </c>
      <c r="H183" s="9">
        <f>H184</f>
        <v>25000</v>
      </c>
      <c r="I183" s="9">
        <f>I184</f>
        <v>0</v>
      </c>
      <c r="J183" s="20"/>
      <c r="K183" s="21"/>
    </row>
    <row r="184" spans="1:11" s="22" customFormat="1" ht="30" outlineLevel="5" x14ac:dyDescent="0.25">
      <c r="A184" s="26" t="s">
        <v>23</v>
      </c>
      <c r="B184" s="13" t="s">
        <v>6</v>
      </c>
      <c r="C184" s="13" t="s">
        <v>809</v>
      </c>
      <c r="D184" s="13" t="s">
        <v>161</v>
      </c>
      <c r="E184" s="13" t="s">
        <v>24</v>
      </c>
      <c r="F184" s="9">
        <v>25000</v>
      </c>
      <c r="G184" s="36">
        <f t="shared" si="20"/>
        <v>-25000</v>
      </c>
      <c r="H184" s="9">
        <v>25000</v>
      </c>
      <c r="I184" s="9">
        <v>0</v>
      </c>
      <c r="J184" s="20"/>
      <c r="K184" s="21"/>
    </row>
    <row r="185" spans="1:11" s="22" customFormat="1" hidden="1" outlineLevel="6" x14ac:dyDescent="0.25">
      <c r="A185" s="26" t="s">
        <v>881</v>
      </c>
      <c r="B185" s="13" t="s">
        <v>6</v>
      </c>
      <c r="C185" s="13" t="s">
        <v>809</v>
      </c>
      <c r="D185" s="13" t="s">
        <v>896</v>
      </c>
      <c r="E185" s="13"/>
      <c r="F185" s="9">
        <f>F186</f>
        <v>0</v>
      </c>
      <c r="G185" s="36">
        <f t="shared" si="20"/>
        <v>0</v>
      </c>
      <c r="H185" s="9">
        <f>H186</f>
        <v>0</v>
      </c>
      <c r="I185" s="9">
        <f>I186</f>
        <v>0</v>
      </c>
      <c r="J185" s="20"/>
      <c r="K185" s="21"/>
    </row>
    <row r="186" spans="1:11" s="22" customFormat="1" ht="30" hidden="1" outlineLevel="7" x14ac:dyDescent="0.25">
      <c r="A186" s="26" t="s">
        <v>21</v>
      </c>
      <c r="B186" s="13" t="s">
        <v>6</v>
      </c>
      <c r="C186" s="13" t="s">
        <v>809</v>
      </c>
      <c r="D186" s="13" t="s">
        <v>896</v>
      </c>
      <c r="E186" s="13" t="s">
        <v>22</v>
      </c>
      <c r="F186" s="9">
        <f>F187</f>
        <v>0</v>
      </c>
      <c r="G186" s="36">
        <f t="shared" si="20"/>
        <v>0</v>
      </c>
      <c r="H186" s="9">
        <f>H187</f>
        <v>0</v>
      </c>
      <c r="I186" s="9">
        <f>I187</f>
        <v>0</v>
      </c>
      <c r="J186" s="20"/>
      <c r="K186" s="21"/>
    </row>
    <row r="187" spans="1:11" s="22" customFormat="1" ht="30" hidden="1" outlineLevel="7" x14ac:dyDescent="0.25">
      <c r="A187" s="26" t="s">
        <v>23</v>
      </c>
      <c r="B187" s="13" t="s">
        <v>6</v>
      </c>
      <c r="C187" s="13" t="s">
        <v>809</v>
      </c>
      <c r="D187" s="13" t="s">
        <v>896</v>
      </c>
      <c r="E187" s="13" t="s">
        <v>24</v>
      </c>
      <c r="F187" s="9"/>
      <c r="G187" s="36">
        <f t="shared" si="20"/>
        <v>0</v>
      </c>
      <c r="H187" s="9"/>
      <c r="I187" s="9"/>
      <c r="J187" s="20"/>
      <c r="K187" s="21"/>
    </row>
    <row r="188" spans="1:11" s="22" customFormat="1" ht="45" hidden="1" outlineLevel="7" x14ac:dyDescent="0.25">
      <c r="A188" s="26" t="s">
        <v>1009</v>
      </c>
      <c r="B188" s="13" t="s">
        <v>6</v>
      </c>
      <c r="C188" s="13" t="s">
        <v>809</v>
      </c>
      <c r="D188" s="13" t="s">
        <v>897</v>
      </c>
      <c r="E188" s="13"/>
      <c r="F188" s="9">
        <f>F189</f>
        <v>0</v>
      </c>
      <c r="G188" s="36">
        <f t="shared" si="20"/>
        <v>0</v>
      </c>
      <c r="H188" s="9">
        <f t="shared" ref="H188:I192" si="26">H189</f>
        <v>0</v>
      </c>
      <c r="I188" s="9">
        <f t="shared" si="26"/>
        <v>0</v>
      </c>
      <c r="J188" s="20"/>
      <c r="K188" s="21"/>
    </row>
    <row r="189" spans="1:11" s="22" customFormat="1" ht="30" hidden="1" outlineLevel="7" x14ac:dyDescent="0.25">
      <c r="A189" s="26" t="s">
        <v>21</v>
      </c>
      <c r="B189" s="13" t="s">
        <v>6</v>
      </c>
      <c r="C189" s="13" t="s">
        <v>809</v>
      </c>
      <c r="D189" s="13" t="s">
        <v>897</v>
      </c>
      <c r="E189" s="13" t="s">
        <v>22</v>
      </c>
      <c r="F189" s="9">
        <f>F190</f>
        <v>0</v>
      </c>
      <c r="G189" s="36">
        <f t="shared" si="20"/>
        <v>0</v>
      </c>
      <c r="H189" s="9">
        <f t="shared" si="26"/>
        <v>0</v>
      </c>
      <c r="I189" s="9">
        <f t="shared" si="26"/>
        <v>0</v>
      </c>
      <c r="J189" s="20"/>
      <c r="K189" s="21"/>
    </row>
    <row r="190" spans="1:11" s="22" customFormat="1" ht="30" hidden="1" outlineLevel="7" x14ac:dyDescent="0.25">
      <c r="A190" s="26" t="s">
        <v>23</v>
      </c>
      <c r="B190" s="13" t="s">
        <v>6</v>
      </c>
      <c r="C190" s="13" t="s">
        <v>809</v>
      </c>
      <c r="D190" s="13" t="s">
        <v>897</v>
      </c>
      <c r="E190" s="13" t="s">
        <v>24</v>
      </c>
      <c r="F190" s="9">
        <f>F191</f>
        <v>0</v>
      </c>
      <c r="G190" s="36">
        <f t="shared" si="20"/>
        <v>0</v>
      </c>
      <c r="H190" s="9">
        <f t="shared" si="26"/>
        <v>0</v>
      </c>
      <c r="I190" s="9">
        <f t="shared" si="26"/>
        <v>0</v>
      </c>
      <c r="J190" s="20"/>
      <c r="K190" s="21"/>
    </row>
    <row r="191" spans="1:11" s="22" customFormat="1" ht="21" hidden="1" customHeight="1" outlineLevel="7" x14ac:dyDescent="0.25">
      <c r="A191" s="26" t="s">
        <v>882</v>
      </c>
      <c r="B191" s="13" t="s">
        <v>6</v>
      </c>
      <c r="C191" s="13" t="s">
        <v>809</v>
      </c>
      <c r="D191" s="13" t="s">
        <v>898</v>
      </c>
      <c r="E191" s="13"/>
      <c r="F191" s="9">
        <f>F192</f>
        <v>0</v>
      </c>
      <c r="G191" s="36">
        <f t="shared" si="20"/>
        <v>0</v>
      </c>
      <c r="H191" s="9">
        <f t="shared" si="26"/>
        <v>0</v>
      </c>
      <c r="I191" s="9">
        <f t="shared" si="26"/>
        <v>0</v>
      </c>
      <c r="J191" s="20"/>
      <c r="K191" s="21"/>
    </row>
    <row r="192" spans="1:11" s="22" customFormat="1" ht="30" hidden="1" outlineLevel="7" x14ac:dyDescent="0.25">
      <c r="A192" s="26" t="s">
        <v>21</v>
      </c>
      <c r="B192" s="13" t="s">
        <v>6</v>
      </c>
      <c r="C192" s="13" t="s">
        <v>809</v>
      </c>
      <c r="D192" s="13" t="s">
        <v>898</v>
      </c>
      <c r="E192" s="13" t="s">
        <v>22</v>
      </c>
      <c r="F192" s="9">
        <f>F193</f>
        <v>0</v>
      </c>
      <c r="G192" s="36">
        <f t="shared" si="20"/>
        <v>0</v>
      </c>
      <c r="H192" s="9">
        <f t="shared" si="26"/>
        <v>0</v>
      </c>
      <c r="I192" s="9">
        <f t="shared" si="26"/>
        <v>0</v>
      </c>
      <c r="J192" s="20"/>
      <c r="K192" s="21"/>
    </row>
    <row r="193" spans="1:11" s="22" customFormat="1" ht="30" hidden="1" outlineLevel="7" x14ac:dyDescent="0.25">
      <c r="A193" s="26" t="s">
        <v>23</v>
      </c>
      <c r="B193" s="13" t="s">
        <v>6</v>
      </c>
      <c r="C193" s="13" t="s">
        <v>809</v>
      </c>
      <c r="D193" s="13" t="s">
        <v>898</v>
      </c>
      <c r="E193" s="13" t="s">
        <v>24</v>
      </c>
      <c r="F193" s="9"/>
      <c r="G193" s="36">
        <f t="shared" si="20"/>
        <v>0</v>
      </c>
      <c r="H193" s="9"/>
      <c r="I193" s="9"/>
      <c r="J193" s="20"/>
      <c r="K193" s="21"/>
    </row>
    <row r="194" spans="1:11" s="22" customFormat="1" ht="30" hidden="1" outlineLevel="7" x14ac:dyDescent="0.25">
      <c r="A194" s="26" t="s">
        <v>968</v>
      </c>
      <c r="B194" s="13" t="s">
        <v>6</v>
      </c>
      <c r="C194" s="13" t="s">
        <v>809</v>
      </c>
      <c r="D194" s="13" t="s">
        <v>162</v>
      </c>
      <c r="E194" s="13"/>
      <c r="F194" s="9">
        <f>F195+F198</f>
        <v>100000</v>
      </c>
      <c r="G194" s="36">
        <f t="shared" si="20"/>
        <v>-100000</v>
      </c>
      <c r="H194" s="9">
        <f>H195+H198</f>
        <v>0</v>
      </c>
      <c r="I194" s="9">
        <f>I195+I198</f>
        <v>0</v>
      </c>
      <c r="J194" s="20"/>
      <c r="K194" s="21"/>
    </row>
    <row r="195" spans="1:11" s="22" customFormat="1" ht="30" hidden="1" outlineLevel="7" x14ac:dyDescent="0.25">
      <c r="A195" s="26" t="s">
        <v>883</v>
      </c>
      <c r="B195" s="13" t="s">
        <v>6</v>
      </c>
      <c r="C195" s="13" t="s">
        <v>809</v>
      </c>
      <c r="D195" s="13" t="s">
        <v>163</v>
      </c>
      <c r="E195" s="13"/>
      <c r="F195" s="9">
        <f>F196</f>
        <v>100000</v>
      </c>
      <c r="G195" s="36">
        <f t="shared" si="20"/>
        <v>-100000</v>
      </c>
      <c r="H195" s="9">
        <f>H196</f>
        <v>0</v>
      </c>
      <c r="I195" s="9">
        <f>I196</f>
        <v>0</v>
      </c>
      <c r="J195" s="20"/>
      <c r="K195" s="21"/>
    </row>
    <row r="196" spans="1:11" s="22" customFormat="1" ht="30" hidden="1" outlineLevel="7" x14ac:dyDescent="0.25">
      <c r="A196" s="26" t="s">
        <v>21</v>
      </c>
      <c r="B196" s="13" t="s">
        <v>6</v>
      </c>
      <c r="C196" s="13" t="s">
        <v>809</v>
      </c>
      <c r="D196" s="13" t="s">
        <v>163</v>
      </c>
      <c r="E196" s="13" t="s">
        <v>22</v>
      </c>
      <c r="F196" s="9">
        <f>F197</f>
        <v>100000</v>
      </c>
      <c r="G196" s="36">
        <f t="shared" si="20"/>
        <v>-100000</v>
      </c>
      <c r="H196" s="9">
        <f>H197</f>
        <v>0</v>
      </c>
      <c r="I196" s="9">
        <f>I197</f>
        <v>0</v>
      </c>
      <c r="J196" s="20"/>
      <c r="K196" s="21"/>
    </row>
    <row r="197" spans="1:11" s="22" customFormat="1" ht="33" hidden="1" customHeight="1" outlineLevel="7" x14ac:dyDescent="0.25">
      <c r="A197" s="26" t="s">
        <v>23</v>
      </c>
      <c r="B197" s="13" t="s">
        <v>6</v>
      </c>
      <c r="C197" s="13" t="s">
        <v>809</v>
      </c>
      <c r="D197" s="13" t="s">
        <v>163</v>
      </c>
      <c r="E197" s="13" t="s">
        <v>24</v>
      </c>
      <c r="F197" s="9">
        <v>100000</v>
      </c>
      <c r="G197" s="36">
        <f t="shared" si="20"/>
        <v>-100000</v>
      </c>
      <c r="H197" s="9"/>
      <c r="I197" s="9"/>
      <c r="J197" s="20"/>
      <c r="K197" s="21"/>
    </row>
    <row r="198" spans="1:11" s="22" customFormat="1" ht="45" hidden="1" outlineLevel="7" x14ac:dyDescent="0.25">
      <c r="A198" s="26" t="s">
        <v>884</v>
      </c>
      <c r="B198" s="13" t="s">
        <v>6</v>
      </c>
      <c r="C198" s="13" t="s">
        <v>809</v>
      </c>
      <c r="D198" s="13" t="s">
        <v>899</v>
      </c>
      <c r="E198" s="13"/>
      <c r="F198" s="9">
        <f>F199</f>
        <v>0</v>
      </c>
      <c r="G198" s="36">
        <f t="shared" si="20"/>
        <v>0</v>
      </c>
      <c r="H198" s="9">
        <f>H199</f>
        <v>0</v>
      </c>
      <c r="I198" s="9">
        <f>I199</f>
        <v>0</v>
      </c>
      <c r="J198" s="20"/>
      <c r="K198" s="21"/>
    </row>
    <row r="199" spans="1:11" s="22" customFormat="1" ht="30" hidden="1" outlineLevel="7" x14ac:dyDescent="0.25">
      <c r="A199" s="26" t="s">
        <v>21</v>
      </c>
      <c r="B199" s="13" t="s">
        <v>6</v>
      </c>
      <c r="C199" s="13" t="s">
        <v>809</v>
      </c>
      <c r="D199" s="13" t="s">
        <v>899</v>
      </c>
      <c r="E199" s="13" t="s">
        <v>22</v>
      </c>
      <c r="F199" s="9">
        <f>F200</f>
        <v>0</v>
      </c>
      <c r="G199" s="36">
        <f t="shared" si="20"/>
        <v>0</v>
      </c>
      <c r="H199" s="9">
        <f>H200</f>
        <v>0</v>
      </c>
      <c r="I199" s="9">
        <f>I200</f>
        <v>0</v>
      </c>
      <c r="J199" s="20"/>
      <c r="K199" s="21"/>
    </row>
    <row r="200" spans="1:11" s="22" customFormat="1" ht="30" hidden="1" outlineLevel="7" x14ac:dyDescent="0.25">
      <c r="A200" s="26" t="s">
        <v>23</v>
      </c>
      <c r="B200" s="13" t="s">
        <v>6</v>
      </c>
      <c r="C200" s="13" t="s">
        <v>809</v>
      </c>
      <c r="D200" s="13" t="s">
        <v>899</v>
      </c>
      <c r="E200" s="13" t="s">
        <v>24</v>
      </c>
      <c r="F200" s="9"/>
      <c r="G200" s="36">
        <f t="shared" si="20"/>
        <v>0</v>
      </c>
      <c r="H200" s="9"/>
      <c r="I200" s="9"/>
      <c r="J200" s="20"/>
      <c r="K200" s="21"/>
    </row>
    <row r="201" spans="1:11" s="22" customFormat="1" ht="30" outlineLevel="7" x14ac:dyDescent="0.25">
      <c r="A201" s="26" t="s">
        <v>885</v>
      </c>
      <c r="B201" s="13" t="s">
        <v>6</v>
      </c>
      <c r="C201" s="13" t="s">
        <v>809</v>
      </c>
      <c r="D201" s="13" t="s">
        <v>164</v>
      </c>
      <c r="E201" s="13"/>
      <c r="F201" s="9">
        <f>F202+F205+F208</f>
        <v>25000</v>
      </c>
      <c r="G201" s="36">
        <f t="shared" si="20"/>
        <v>-15250</v>
      </c>
      <c r="H201" s="9">
        <f>H202+H205+H208</f>
        <v>25000</v>
      </c>
      <c r="I201" s="9">
        <f>I202+I205+I208</f>
        <v>9750</v>
      </c>
      <c r="J201" s="20"/>
      <c r="K201" s="21"/>
    </row>
    <row r="202" spans="1:11" s="22" customFormat="1" ht="30" hidden="1" outlineLevel="7" x14ac:dyDescent="0.25">
      <c r="A202" s="26" t="s">
        <v>886</v>
      </c>
      <c r="B202" s="13" t="s">
        <v>6</v>
      </c>
      <c r="C202" s="13" t="s">
        <v>809</v>
      </c>
      <c r="D202" s="13" t="s">
        <v>165</v>
      </c>
      <c r="E202" s="13"/>
      <c r="F202" s="9">
        <f>F203</f>
        <v>0</v>
      </c>
      <c r="G202" s="36">
        <f t="shared" si="20"/>
        <v>0</v>
      </c>
      <c r="H202" s="9">
        <f>H203</f>
        <v>0</v>
      </c>
      <c r="I202" s="9">
        <f>I203</f>
        <v>0</v>
      </c>
      <c r="J202" s="20"/>
      <c r="K202" s="21"/>
    </row>
    <row r="203" spans="1:11" s="22" customFormat="1" ht="30" hidden="1" outlineLevel="7" x14ac:dyDescent="0.25">
      <c r="A203" s="26" t="s">
        <v>21</v>
      </c>
      <c r="B203" s="13" t="s">
        <v>6</v>
      </c>
      <c r="C203" s="13" t="s">
        <v>809</v>
      </c>
      <c r="D203" s="13" t="s">
        <v>165</v>
      </c>
      <c r="E203" s="13" t="s">
        <v>22</v>
      </c>
      <c r="F203" s="9">
        <f>F204</f>
        <v>0</v>
      </c>
      <c r="G203" s="36">
        <f t="shared" si="20"/>
        <v>0</v>
      </c>
      <c r="H203" s="9">
        <f>H204</f>
        <v>0</v>
      </c>
      <c r="I203" s="9">
        <f>I204</f>
        <v>0</v>
      </c>
      <c r="J203" s="20"/>
      <c r="K203" s="21"/>
    </row>
    <row r="204" spans="1:11" s="22" customFormat="1" ht="30" hidden="1" outlineLevel="7" x14ac:dyDescent="0.25">
      <c r="A204" s="26" t="s">
        <v>23</v>
      </c>
      <c r="B204" s="13" t="s">
        <v>6</v>
      </c>
      <c r="C204" s="13" t="s">
        <v>809</v>
      </c>
      <c r="D204" s="13" t="s">
        <v>165</v>
      </c>
      <c r="E204" s="13" t="s">
        <v>24</v>
      </c>
      <c r="F204" s="9"/>
      <c r="G204" s="36">
        <f t="shared" ref="G204:G268" si="27">I204-F204</f>
        <v>0</v>
      </c>
      <c r="H204" s="9"/>
      <c r="I204" s="9"/>
      <c r="J204" s="20"/>
      <c r="K204" s="21"/>
    </row>
    <row r="205" spans="1:11" s="22" customFormat="1" ht="30" hidden="1" outlineLevel="7" x14ac:dyDescent="0.25">
      <c r="A205" s="26" t="s">
        <v>887</v>
      </c>
      <c r="B205" s="13" t="s">
        <v>6</v>
      </c>
      <c r="C205" s="13" t="s">
        <v>809</v>
      </c>
      <c r="D205" s="13" t="s">
        <v>900</v>
      </c>
      <c r="E205" s="13"/>
      <c r="F205" s="9">
        <f>F206</f>
        <v>0</v>
      </c>
      <c r="G205" s="36">
        <f t="shared" si="27"/>
        <v>0</v>
      </c>
      <c r="H205" s="9">
        <f>H206</f>
        <v>0</v>
      </c>
      <c r="I205" s="9">
        <f>I206</f>
        <v>0</v>
      </c>
      <c r="J205" s="20"/>
      <c r="K205" s="21"/>
    </row>
    <row r="206" spans="1:11" s="22" customFormat="1" ht="30" hidden="1" outlineLevel="7" x14ac:dyDescent="0.25">
      <c r="A206" s="26" t="s">
        <v>21</v>
      </c>
      <c r="B206" s="13" t="s">
        <v>6</v>
      </c>
      <c r="C206" s="13" t="s">
        <v>809</v>
      </c>
      <c r="D206" s="13" t="s">
        <v>900</v>
      </c>
      <c r="E206" s="13" t="s">
        <v>22</v>
      </c>
      <c r="F206" s="9">
        <f>F207</f>
        <v>0</v>
      </c>
      <c r="G206" s="36">
        <f t="shared" si="27"/>
        <v>0</v>
      </c>
      <c r="H206" s="9">
        <f>H207</f>
        <v>0</v>
      </c>
      <c r="I206" s="9">
        <f>I207</f>
        <v>0</v>
      </c>
      <c r="J206" s="20"/>
      <c r="K206" s="21"/>
    </row>
    <row r="207" spans="1:11" s="22" customFormat="1" ht="30" hidden="1" outlineLevel="7" x14ac:dyDescent="0.25">
      <c r="A207" s="26" t="s">
        <v>23</v>
      </c>
      <c r="B207" s="13" t="s">
        <v>6</v>
      </c>
      <c r="C207" s="13" t="s">
        <v>809</v>
      </c>
      <c r="D207" s="13" t="s">
        <v>900</v>
      </c>
      <c r="E207" s="13" t="s">
        <v>22</v>
      </c>
      <c r="F207" s="9"/>
      <c r="G207" s="36">
        <f t="shared" si="27"/>
        <v>0</v>
      </c>
      <c r="H207" s="9"/>
      <c r="I207" s="9"/>
      <c r="J207" s="20"/>
      <c r="K207" s="21"/>
    </row>
    <row r="208" spans="1:11" s="22" customFormat="1" ht="30" outlineLevel="7" x14ac:dyDescent="0.25">
      <c r="A208" s="26" t="s">
        <v>969</v>
      </c>
      <c r="B208" s="13" t="s">
        <v>6</v>
      </c>
      <c r="C208" s="13" t="s">
        <v>809</v>
      </c>
      <c r="D208" s="13" t="s">
        <v>901</v>
      </c>
      <c r="E208" s="13"/>
      <c r="F208" s="9">
        <f>F209</f>
        <v>25000</v>
      </c>
      <c r="G208" s="36">
        <f t="shared" si="27"/>
        <v>-15250</v>
      </c>
      <c r="H208" s="9">
        <f>H209</f>
        <v>25000</v>
      </c>
      <c r="I208" s="9">
        <f>I209</f>
        <v>9750</v>
      </c>
      <c r="J208" s="20"/>
      <c r="K208" s="21"/>
    </row>
    <row r="209" spans="1:11" s="22" customFormat="1" ht="30" outlineLevel="7" x14ac:dyDescent="0.25">
      <c r="A209" s="26" t="s">
        <v>21</v>
      </c>
      <c r="B209" s="13" t="s">
        <v>6</v>
      </c>
      <c r="C209" s="13" t="s">
        <v>809</v>
      </c>
      <c r="D209" s="13" t="s">
        <v>901</v>
      </c>
      <c r="E209" s="13" t="s">
        <v>22</v>
      </c>
      <c r="F209" s="9">
        <f>F210</f>
        <v>25000</v>
      </c>
      <c r="G209" s="36">
        <f t="shared" si="27"/>
        <v>-15250</v>
      </c>
      <c r="H209" s="9">
        <f>H210</f>
        <v>25000</v>
      </c>
      <c r="I209" s="9">
        <f>I210</f>
        <v>9750</v>
      </c>
      <c r="J209" s="20"/>
      <c r="K209" s="21"/>
    </row>
    <row r="210" spans="1:11" s="22" customFormat="1" ht="30" outlineLevel="7" x14ac:dyDescent="0.25">
      <c r="A210" s="26" t="s">
        <v>23</v>
      </c>
      <c r="B210" s="13" t="s">
        <v>6</v>
      </c>
      <c r="C210" s="13" t="s">
        <v>809</v>
      </c>
      <c r="D210" s="13" t="s">
        <v>901</v>
      </c>
      <c r="E210" s="13" t="s">
        <v>24</v>
      </c>
      <c r="F210" s="9">
        <v>25000</v>
      </c>
      <c r="G210" s="36">
        <f t="shared" si="27"/>
        <v>-15250</v>
      </c>
      <c r="H210" s="9">
        <v>25000</v>
      </c>
      <c r="I210" s="9">
        <v>9750</v>
      </c>
      <c r="J210" s="20"/>
      <c r="K210" s="21"/>
    </row>
    <row r="211" spans="1:11" s="22" customFormat="1" ht="45" hidden="1" outlineLevel="7" x14ac:dyDescent="0.25">
      <c r="A211" s="26" t="s">
        <v>888</v>
      </c>
      <c r="B211" s="13" t="s">
        <v>6</v>
      </c>
      <c r="C211" s="13" t="s">
        <v>809</v>
      </c>
      <c r="D211" s="13" t="s">
        <v>902</v>
      </c>
      <c r="E211" s="13"/>
      <c r="F211" s="9">
        <f>F212+F215+F218</f>
        <v>0</v>
      </c>
      <c r="G211" s="36">
        <f t="shared" si="27"/>
        <v>0</v>
      </c>
      <c r="H211" s="9">
        <f>H212+H215+H218</f>
        <v>0</v>
      </c>
      <c r="I211" s="9">
        <f>I212+I215+I218</f>
        <v>0</v>
      </c>
      <c r="J211" s="20"/>
      <c r="K211" s="21"/>
    </row>
    <row r="212" spans="1:11" s="22" customFormat="1" ht="30" hidden="1" outlineLevel="7" x14ac:dyDescent="0.25">
      <c r="A212" s="26" t="s">
        <v>889</v>
      </c>
      <c r="B212" s="13" t="s">
        <v>6</v>
      </c>
      <c r="C212" s="13" t="s">
        <v>809</v>
      </c>
      <c r="D212" s="13" t="s">
        <v>903</v>
      </c>
      <c r="E212" s="13"/>
      <c r="F212" s="9">
        <f>F213</f>
        <v>0</v>
      </c>
      <c r="G212" s="36">
        <f t="shared" si="27"/>
        <v>0</v>
      </c>
      <c r="H212" s="9">
        <f>H213</f>
        <v>0</v>
      </c>
      <c r="I212" s="9">
        <f>I213</f>
        <v>0</v>
      </c>
      <c r="J212" s="20"/>
      <c r="K212" s="21"/>
    </row>
    <row r="213" spans="1:11" s="22" customFormat="1" ht="30" hidden="1" outlineLevel="7" x14ac:dyDescent="0.25">
      <c r="A213" s="26" t="s">
        <v>21</v>
      </c>
      <c r="B213" s="13" t="s">
        <v>6</v>
      </c>
      <c r="C213" s="13" t="s">
        <v>809</v>
      </c>
      <c r="D213" s="13" t="s">
        <v>903</v>
      </c>
      <c r="E213" s="13" t="s">
        <v>22</v>
      </c>
      <c r="F213" s="9">
        <f>F214</f>
        <v>0</v>
      </c>
      <c r="G213" s="36">
        <f t="shared" si="27"/>
        <v>0</v>
      </c>
      <c r="H213" s="9">
        <f>H214</f>
        <v>0</v>
      </c>
      <c r="I213" s="9">
        <f>I214</f>
        <v>0</v>
      </c>
      <c r="J213" s="20"/>
      <c r="K213" s="21"/>
    </row>
    <row r="214" spans="1:11" s="22" customFormat="1" ht="30" hidden="1" outlineLevel="7" x14ac:dyDescent="0.25">
      <c r="A214" s="26" t="s">
        <v>23</v>
      </c>
      <c r="B214" s="13" t="s">
        <v>6</v>
      </c>
      <c r="C214" s="13" t="s">
        <v>809</v>
      </c>
      <c r="D214" s="13" t="s">
        <v>903</v>
      </c>
      <c r="E214" s="13" t="s">
        <v>24</v>
      </c>
      <c r="F214" s="9"/>
      <c r="G214" s="36">
        <f t="shared" si="27"/>
        <v>0</v>
      </c>
      <c r="H214" s="9"/>
      <c r="I214" s="9"/>
      <c r="J214" s="20"/>
      <c r="K214" s="21"/>
    </row>
    <row r="215" spans="1:11" s="22" customFormat="1" ht="30" hidden="1" outlineLevel="7" x14ac:dyDescent="0.25">
      <c r="A215" s="26" t="s">
        <v>970</v>
      </c>
      <c r="B215" s="13" t="s">
        <v>6</v>
      </c>
      <c r="C215" s="13" t="s">
        <v>809</v>
      </c>
      <c r="D215" s="13" t="s">
        <v>904</v>
      </c>
      <c r="E215" s="13"/>
      <c r="F215" s="9">
        <f>F216</f>
        <v>0</v>
      </c>
      <c r="G215" s="36">
        <f t="shared" si="27"/>
        <v>0</v>
      </c>
      <c r="H215" s="9">
        <f>H216</f>
        <v>0</v>
      </c>
      <c r="I215" s="9">
        <f>I216</f>
        <v>0</v>
      </c>
      <c r="J215" s="20"/>
      <c r="K215" s="21"/>
    </row>
    <row r="216" spans="1:11" s="22" customFormat="1" ht="30" hidden="1" outlineLevel="7" x14ac:dyDescent="0.25">
      <c r="A216" s="26" t="s">
        <v>21</v>
      </c>
      <c r="B216" s="13" t="s">
        <v>6</v>
      </c>
      <c r="C216" s="13" t="s">
        <v>809</v>
      </c>
      <c r="D216" s="13" t="s">
        <v>904</v>
      </c>
      <c r="E216" s="13" t="s">
        <v>22</v>
      </c>
      <c r="F216" s="9">
        <f>F217</f>
        <v>0</v>
      </c>
      <c r="G216" s="36">
        <f t="shared" si="27"/>
        <v>0</v>
      </c>
      <c r="H216" s="9">
        <f>H217</f>
        <v>0</v>
      </c>
      <c r="I216" s="9">
        <f>I217</f>
        <v>0</v>
      </c>
      <c r="J216" s="20"/>
      <c r="K216" s="21"/>
    </row>
    <row r="217" spans="1:11" s="22" customFormat="1" ht="30" hidden="1" outlineLevel="7" x14ac:dyDescent="0.25">
      <c r="A217" s="26" t="s">
        <v>23</v>
      </c>
      <c r="B217" s="13" t="s">
        <v>6</v>
      </c>
      <c r="C217" s="13" t="s">
        <v>809</v>
      </c>
      <c r="D217" s="13" t="s">
        <v>904</v>
      </c>
      <c r="E217" s="13" t="s">
        <v>24</v>
      </c>
      <c r="F217" s="9"/>
      <c r="G217" s="36">
        <f t="shared" si="27"/>
        <v>0</v>
      </c>
      <c r="H217" s="9"/>
      <c r="I217" s="9"/>
      <c r="J217" s="20"/>
      <c r="K217" s="21"/>
    </row>
    <row r="218" spans="1:11" s="22" customFormat="1" hidden="1" outlineLevel="7" x14ac:dyDescent="0.25">
      <c r="A218" s="26" t="s">
        <v>890</v>
      </c>
      <c r="B218" s="13" t="s">
        <v>6</v>
      </c>
      <c r="C218" s="13" t="s">
        <v>809</v>
      </c>
      <c r="D218" s="13" t="s">
        <v>905</v>
      </c>
      <c r="E218" s="13"/>
      <c r="F218" s="9">
        <f>F219</f>
        <v>0</v>
      </c>
      <c r="G218" s="36">
        <f t="shared" si="27"/>
        <v>0</v>
      </c>
      <c r="H218" s="9">
        <f>H219</f>
        <v>0</v>
      </c>
      <c r="I218" s="9">
        <f>I219</f>
        <v>0</v>
      </c>
      <c r="J218" s="20"/>
      <c r="K218" s="21"/>
    </row>
    <row r="219" spans="1:11" s="22" customFormat="1" ht="30" hidden="1" outlineLevel="7" x14ac:dyDescent="0.25">
      <c r="A219" s="26" t="s">
        <v>21</v>
      </c>
      <c r="B219" s="13" t="s">
        <v>6</v>
      </c>
      <c r="C219" s="13" t="s">
        <v>809</v>
      </c>
      <c r="D219" s="13" t="s">
        <v>905</v>
      </c>
      <c r="E219" s="13" t="s">
        <v>22</v>
      </c>
      <c r="F219" s="9">
        <f>F220</f>
        <v>0</v>
      </c>
      <c r="G219" s="36">
        <f t="shared" si="27"/>
        <v>0</v>
      </c>
      <c r="H219" s="9">
        <f>H220</f>
        <v>0</v>
      </c>
      <c r="I219" s="9">
        <f>I220</f>
        <v>0</v>
      </c>
      <c r="J219" s="20"/>
      <c r="K219" s="21"/>
    </row>
    <row r="220" spans="1:11" s="22" customFormat="1" ht="30" hidden="1" outlineLevel="7" x14ac:dyDescent="0.25">
      <c r="A220" s="26" t="s">
        <v>23</v>
      </c>
      <c r="B220" s="13" t="s">
        <v>6</v>
      </c>
      <c r="C220" s="13" t="s">
        <v>809</v>
      </c>
      <c r="D220" s="13" t="s">
        <v>905</v>
      </c>
      <c r="E220" s="13" t="s">
        <v>24</v>
      </c>
      <c r="F220" s="9"/>
      <c r="G220" s="36">
        <f t="shared" si="27"/>
        <v>0</v>
      </c>
      <c r="H220" s="9"/>
      <c r="I220" s="9"/>
      <c r="J220" s="20"/>
      <c r="K220" s="21"/>
    </row>
    <row r="221" spans="1:11" s="22" customFormat="1" outlineLevel="7" x14ac:dyDescent="0.25">
      <c r="A221" s="26" t="s">
        <v>1073</v>
      </c>
      <c r="B221" s="13" t="s">
        <v>6</v>
      </c>
      <c r="C221" s="13" t="s">
        <v>809</v>
      </c>
      <c r="D221" s="13" t="s">
        <v>166</v>
      </c>
      <c r="E221" s="13"/>
      <c r="F221" s="9">
        <f>F222</f>
        <v>100000</v>
      </c>
      <c r="G221" s="36">
        <f t="shared" si="27"/>
        <v>-100000</v>
      </c>
      <c r="H221" s="9">
        <f t="shared" ref="H221:I223" si="28">H222</f>
        <v>10000</v>
      </c>
      <c r="I221" s="9">
        <f t="shared" si="28"/>
        <v>0</v>
      </c>
      <c r="J221" s="20"/>
      <c r="K221" s="21"/>
    </row>
    <row r="222" spans="1:11" s="22" customFormat="1" ht="17.25" customHeight="1" outlineLevel="7" x14ac:dyDescent="0.25">
      <c r="A222" s="26" t="s">
        <v>971</v>
      </c>
      <c r="B222" s="13" t="s">
        <v>6</v>
      </c>
      <c r="C222" s="13" t="s">
        <v>809</v>
      </c>
      <c r="D222" s="13" t="s">
        <v>167</v>
      </c>
      <c r="E222" s="13"/>
      <c r="F222" s="9">
        <f>F223</f>
        <v>100000</v>
      </c>
      <c r="G222" s="36">
        <f t="shared" si="27"/>
        <v>-100000</v>
      </c>
      <c r="H222" s="9">
        <f t="shared" si="28"/>
        <v>10000</v>
      </c>
      <c r="I222" s="9">
        <f t="shared" si="28"/>
        <v>0</v>
      </c>
      <c r="J222" s="20"/>
      <c r="K222" s="21"/>
    </row>
    <row r="223" spans="1:11" s="22" customFormat="1" ht="30" outlineLevel="7" x14ac:dyDescent="0.25">
      <c r="A223" s="26" t="s">
        <v>21</v>
      </c>
      <c r="B223" s="13" t="s">
        <v>6</v>
      </c>
      <c r="C223" s="13" t="s">
        <v>809</v>
      </c>
      <c r="D223" s="13" t="s">
        <v>167</v>
      </c>
      <c r="E223" s="13" t="s">
        <v>22</v>
      </c>
      <c r="F223" s="9">
        <f>F224</f>
        <v>100000</v>
      </c>
      <c r="G223" s="36">
        <f t="shared" si="27"/>
        <v>-100000</v>
      </c>
      <c r="H223" s="9">
        <f t="shared" si="28"/>
        <v>10000</v>
      </c>
      <c r="I223" s="9">
        <f t="shared" si="28"/>
        <v>0</v>
      </c>
      <c r="J223" s="20"/>
      <c r="K223" s="21"/>
    </row>
    <row r="224" spans="1:11" s="22" customFormat="1" ht="30" outlineLevel="7" x14ac:dyDescent="0.25">
      <c r="A224" s="26" t="s">
        <v>23</v>
      </c>
      <c r="B224" s="13" t="s">
        <v>6</v>
      </c>
      <c r="C224" s="13" t="s">
        <v>809</v>
      </c>
      <c r="D224" s="13" t="s">
        <v>167</v>
      </c>
      <c r="E224" s="13" t="s">
        <v>24</v>
      </c>
      <c r="F224" s="9">
        <v>100000</v>
      </c>
      <c r="G224" s="36">
        <f t="shared" si="27"/>
        <v>-100000</v>
      </c>
      <c r="H224" s="9">
        <v>10000</v>
      </c>
      <c r="I224" s="9">
        <v>0</v>
      </c>
      <c r="J224" s="20"/>
      <c r="K224" s="21"/>
    </row>
    <row r="225" spans="1:11" s="22" customFormat="1" outlineLevel="7" x14ac:dyDescent="0.25">
      <c r="A225" s="26" t="s">
        <v>1071</v>
      </c>
      <c r="B225" s="13" t="s">
        <v>6</v>
      </c>
      <c r="C225" s="13" t="s">
        <v>809</v>
      </c>
      <c r="D225" s="13" t="s">
        <v>168</v>
      </c>
      <c r="E225" s="13"/>
      <c r="F225" s="9">
        <f t="shared" ref="F225:I231" si="29">F226</f>
        <v>50000</v>
      </c>
      <c r="G225" s="36">
        <f t="shared" si="27"/>
        <v>-50000</v>
      </c>
      <c r="H225" s="9">
        <f t="shared" si="29"/>
        <v>50000</v>
      </c>
      <c r="I225" s="9">
        <f t="shared" si="29"/>
        <v>0</v>
      </c>
      <c r="J225" s="20"/>
      <c r="K225" s="21"/>
    </row>
    <row r="226" spans="1:11" s="22" customFormat="1" outlineLevel="7" x14ac:dyDescent="0.25">
      <c r="A226" s="26" t="s">
        <v>891</v>
      </c>
      <c r="B226" s="13" t="s">
        <v>6</v>
      </c>
      <c r="C226" s="13" t="s">
        <v>809</v>
      </c>
      <c r="D226" s="13" t="s">
        <v>169</v>
      </c>
      <c r="E226" s="13"/>
      <c r="F226" s="9">
        <f t="shared" si="29"/>
        <v>50000</v>
      </c>
      <c r="G226" s="36">
        <f t="shared" si="27"/>
        <v>-50000</v>
      </c>
      <c r="H226" s="9">
        <f t="shared" si="29"/>
        <v>50000</v>
      </c>
      <c r="I226" s="9">
        <f t="shared" si="29"/>
        <v>0</v>
      </c>
      <c r="J226" s="20"/>
      <c r="K226" s="21"/>
    </row>
    <row r="227" spans="1:11" s="22" customFormat="1" ht="30" outlineLevel="7" x14ac:dyDescent="0.25">
      <c r="A227" s="26" t="s">
        <v>21</v>
      </c>
      <c r="B227" s="13" t="s">
        <v>6</v>
      </c>
      <c r="C227" s="13" t="s">
        <v>809</v>
      </c>
      <c r="D227" s="13" t="s">
        <v>169</v>
      </c>
      <c r="E227" s="13" t="s">
        <v>22</v>
      </c>
      <c r="F227" s="9">
        <f t="shared" si="29"/>
        <v>50000</v>
      </c>
      <c r="G227" s="36">
        <f t="shared" si="27"/>
        <v>-50000</v>
      </c>
      <c r="H227" s="9">
        <f t="shared" si="29"/>
        <v>50000</v>
      </c>
      <c r="I227" s="9">
        <f t="shared" si="29"/>
        <v>0</v>
      </c>
      <c r="J227" s="20"/>
      <c r="K227" s="21"/>
    </row>
    <row r="228" spans="1:11" s="22" customFormat="1" ht="30" outlineLevel="7" x14ac:dyDescent="0.25">
      <c r="A228" s="26" t="s">
        <v>23</v>
      </c>
      <c r="B228" s="13" t="s">
        <v>6</v>
      </c>
      <c r="C228" s="13" t="s">
        <v>809</v>
      </c>
      <c r="D228" s="13" t="s">
        <v>169</v>
      </c>
      <c r="E228" s="13" t="s">
        <v>24</v>
      </c>
      <c r="F228" s="9">
        <v>50000</v>
      </c>
      <c r="G228" s="36">
        <f t="shared" si="27"/>
        <v>-50000</v>
      </c>
      <c r="H228" s="9">
        <v>50000</v>
      </c>
      <c r="I228" s="9">
        <v>0</v>
      </c>
      <c r="J228" s="20"/>
      <c r="K228" s="21"/>
    </row>
    <row r="229" spans="1:11" s="22" customFormat="1" outlineLevel="2" x14ac:dyDescent="0.25">
      <c r="A229" s="26" t="s">
        <v>1072</v>
      </c>
      <c r="B229" s="13" t="s">
        <v>6</v>
      </c>
      <c r="C229" s="13" t="s">
        <v>809</v>
      </c>
      <c r="D229" s="13" t="s">
        <v>906</v>
      </c>
      <c r="E229" s="13"/>
      <c r="F229" s="9">
        <f>F230+F233</f>
        <v>150000</v>
      </c>
      <c r="G229" s="36">
        <f t="shared" si="27"/>
        <v>152080</v>
      </c>
      <c r="H229" s="9">
        <f>H230+H233</f>
        <v>340000</v>
      </c>
      <c r="I229" s="9">
        <f>I230+I233</f>
        <v>302080</v>
      </c>
      <c r="J229" s="20"/>
      <c r="K229" s="21"/>
    </row>
    <row r="230" spans="1:11" s="22" customFormat="1" outlineLevel="3" x14ac:dyDescent="0.25">
      <c r="A230" s="26" t="s">
        <v>892</v>
      </c>
      <c r="B230" s="13" t="s">
        <v>6</v>
      </c>
      <c r="C230" s="13" t="s">
        <v>809</v>
      </c>
      <c r="D230" s="13" t="s">
        <v>1031</v>
      </c>
      <c r="E230" s="13"/>
      <c r="F230" s="9">
        <f t="shared" si="29"/>
        <v>50000</v>
      </c>
      <c r="G230" s="36">
        <f t="shared" si="27"/>
        <v>-50000</v>
      </c>
      <c r="H230" s="9">
        <f t="shared" si="29"/>
        <v>37920</v>
      </c>
      <c r="I230" s="9">
        <f t="shared" si="29"/>
        <v>0</v>
      </c>
      <c r="J230" s="20"/>
      <c r="K230" s="21"/>
    </row>
    <row r="231" spans="1:11" s="22" customFormat="1" ht="30" outlineLevel="4" x14ac:dyDescent="0.25">
      <c r="A231" s="26" t="s">
        <v>21</v>
      </c>
      <c r="B231" s="13" t="s">
        <v>6</v>
      </c>
      <c r="C231" s="13" t="s">
        <v>809</v>
      </c>
      <c r="D231" s="13" t="s">
        <v>1031</v>
      </c>
      <c r="E231" s="13" t="s">
        <v>22</v>
      </c>
      <c r="F231" s="9">
        <f t="shared" si="29"/>
        <v>50000</v>
      </c>
      <c r="G231" s="36">
        <f t="shared" si="27"/>
        <v>-50000</v>
      </c>
      <c r="H231" s="9">
        <f t="shared" si="29"/>
        <v>37920</v>
      </c>
      <c r="I231" s="9">
        <f t="shared" si="29"/>
        <v>0</v>
      </c>
      <c r="J231" s="20"/>
      <c r="K231" s="21"/>
    </row>
    <row r="232" spans="1:11" s="22" customFormat="1" ht="30" outlineLevel="5" x14ac:dyDescent="0.25">
      <c r="A232" s="26" t="s">
        <v>23</v>
      </c>
      <c r="B232" s="13" t="s">
        <v>6</v>
      </c>
      <c r="C232" s="13" t="s">
        <v>809</v>
      </c>
      <c r="D232" s="13" t="s">
        <v>1031</v>
      </c>
      <c r="E232" s="13" t="s">
        <v>24</v>
      </c>
      <c r="F232" s="9">
        <v>50000</v>
      </c>
      <c r="G232" s="36">
        <f t="shared" si="27"/>
        <v>-50000</v>
      </c>
      <c r="H232" s="9">
        <v>37920</v>
      </c>
      <c r="I232" s="9">
        <v>0</v>
      </c>
      <c r="J232" s="20"/>
      <c r="K232" s="21"/>
    </row>
    <row r="233" spans="1:11" s="22" customFormat="1" ht="30" outlineLevel="5" x14ac:dyDescent="0.25">
      <c r="A233" s="26" t="s">
        <v>1066</v>
      </c>
      <c r="B233" s="13" t="s">
        <v>6</v>
      </c>
      <c r="C233" s="13" t="s">
        <v>809</v>
      </c>
      <c r="D233" s="13" t="s">
        <v>1032</v>
      </c>
      <c r="E233" s="13"/>
      <c r="F233" s="9">
        <f>F234</f>
        <v>100000</v>
      </c>
      <c r="G233" s="36">
        <f t="shared" si="27"/>
        <v>202080</v>
      </c>
      <c r="H233" s="9">
        <f>H234</f>
        <v>302080</v>
      </c>
      <c r="I233" s="9">
        <f>I234</f>
        <v>302080</v>
      </c>
      <c r="J233" s="20"/>
      <c r="K233" s="21"/>
    </row>
    <row r="234" spans="1:11" s="22" customFormat="1" outlineLevel="5" x14ac:dyDescent="0.25">
      <c r="A234" s="26" t="s">
        <v>25</v>
      </c>
      <c r="B234" s="13" t="s">
        <v>6</v>
      </c>
      <c r="C234" s="13" t="s">
        <v>809</v>
      </c>
      <c r="D234" s="13" t="s">
        <v>1032</v>
      </c>
      <c r="E234" s="13" t="s">
        <v>26</v>
      </c>
      <c r="F234" s="9">
        <f>F235</f>
        <v>100000</v>
      </c>
      <c r="G234" s="36">
        <f t="shared" si="27"/>
        <v>202080</v>
      </c>
      <c r="H234" s="9">
        <f>H235</f>
        <v>302080</v>
      </c>
      <c r="I234" s="9">
        <f>I235</f>
        <v>302080</v>
      </c>
      <c r="J234" s="20"/>
      <c r="K234" s="21"/>
    </row>
    <row r="235" spans="1:11" s="22" customFormat="1" outlineLevel="5" x14ac:dyDescent="0.25">
      <c r="A235" s="26" t="s">
        <v>27</v>
      </c>
      <c r="B235" s="13" t="s">
        <v>6</v>
      </c>
      <c r="C235" s="13" t="s">
        <v>809</v>
      </c>
      <c r="D235" s="13" t="s">
        <v>1032</v>
      </c>
      <c r="E235" s="13" t="s">
        <v>28</v>
      </c>
      <c r="F235" s="9">
        <v>100000</v>
      </c>
      <c r="G235" s="36">
        <f t="shared" si="27"/>
        <v>202080</v>
      </c>
      <c r="H235" s="9">
        <v>302080</v>
      </c>
      <c r="I235" s="9">
        <v>302080</v>
      </c>
      <c r="J235" s="20"/>
      <c r="K235" s="21"/>
    </row>
    <row r="236" spans="1:11" s="22" customFormat="1" outlineLevel="5" x14ac:dyDescent="0.25">
      <c r="A236" s="26" t="s">
        <v>63</v>
      </c>
      <c r="B236" s="13" t="s">
        <v>6</v>
      </c>
      <c r="C236" s="13" t="s">
        <v>809</v>
      </c>
      <c r="D236" s="13" t="s">
        <v>64</v>
      </c>
      <c r="E236" s="13"/>
      <c r="F236" s="9">
        <f>F237</f>
        <v>10000</v>
      </c>
      <c r="G236" s="36">
        <f t="shared" si="27"/>
        <v>25000</v>
      </c>
      <c r="H236" s="9">
        <f>H237</f>
        <v>35000</v>
      </c>
      <c r="I236" s="9">
        <f>I237</f>
        <v>35000</v>
      </c>
      <c r="J236" s="20"/>
      <c r="K236" s="21"/>
    </row>
    <row r="237" spans="1:11" s="22" customFormat="1" outlineLevel="5" x14ac:dyDescent="0.25">
      <c r="A237" s="26" t="s">
        <v>65</v>
      </c>
      <c r="B237" s="13" t="s">
        <v>6</v>
      </c>
      <c r="C237" s="13" t="s">
        <v>809</v>
      </c>
      <c r="D237" s="13" t="s">
        <v>66</v>
      </c>
      <c r="E237" s="13"/>
      <c r="F237" s="9">
        <f>F238</f>
        <v>10000</v>
      </c>
      <c r="G237" s="36">
        <f t="shared" si="27"/>
        <v>25000</v>
      </c>
      <c r="H237" s="9">
        <f>H238+H240</f>
        <v>35000</v>
      </c>
      <c r="I237" s="9">
        <f>I238+I240</f>
        <v>35000</v>
      </c>
      <c r="J237" s="20"/>
      <c r="K237" s="21"/>
    </row>
    <row r="238" spans="1:11" s="22" customFormat="1" outlineLevel="5" x14ac:dyDescent="0.25">
      <c r="A238" s="43" t="s">
        <v>437</v>
      </c>
      <c r="B238" s="13" t="s">
        <v>6</v>
      </c>
      <c r="C238" s="13" t="s">
        <v>809</v>
      </c>
      <c r="D238" s="13" t="s">
        <v>66</v>
      </c>
      <c r="E238" s="13" t="s">
        <v>438</v>
      </c>
      <c r="F238" s="9">
        <f>F239</f>
        <v>10000</v>
      </c>
      <c r="G238" s="36">
        <f t="shared" si="27"/>
        <v>0</v>
      </c>
      <c r="H238" s="9">
        <f>H239</f>
        <v>10000</v>
      </c>
      <c r="I238" s="9">
        <f>I239</f>
        <v>10000</v>
      </c>
      <c r="J238" s="20"/>
      <c r="K238" s="21"/>
    </row>
    <row r="239" spans="1:11" s="22" customFormat="1" outlineLevel="5" x14ac:dyDescent="0.25">
      <c r="A239" s="43" t="s">
        <v>458</v>
      </c>
      <c r="B239" s="13" t="s">
        <v>6</v>
      </c>
      <c r="C239" s="13" t="s">
        <v>809</v>
      </c>
      <c r="D239" s="13" t="s">
        <v>66</v>
      </c>
      <c r="E239" s="13" t="s">
        <v>459</v>
      </c>
      <c r="F239" s="9">
        <v>10000</v>
      </c>
      <c r="G239" s="36">
        <f t="shared" si="27"/>
        <v>0</v>
      </c>
      <c r="H239" s="9">
        <v>10000</v>
      </c>
      <c r="I239" s="9">
        <v>10000</v>
      </c>
      <c r="J239" s="20"/>
      <c r="K239" s="21"/>
    </row>
    <row r="240" spans="1:11" s="22" customFormat="1" outlineLevel="5" x14ac:dyDescent="0.25">
      <c r="A240" s="26" t="s">
        <v>25</v>
      </c>
      <c r="B240" s="13" t="s">
        <v>6</v>
      </c>
      <c r="C240" s="13" t="s">
        <v>809</v>
      </c>
      <c r="D240" s="13" t="s">
        <v>66</v>
      </c>
      <c r="E240" s="13" t="s">
        <v>26</v>
      </c>
      <c r="F240" s="9"/>
      <c r="G240" s="36">
        <f t="shared" si="27"/>
        <v>25000</v>
      </c>
      <c r="H240" s="9">
        <f>H241</f>
        <v>25000</v>
      </c>
      <c r="I240" s="9">
        <f>I241</f>
        <v>25000</v>
      </c>
      <c r="J240" s="20"/>
      <c r="K240" s="21"/>
    </row>
    <row r="241" spans="1:11" s="22" customFormat="1" outlineLevel="5" x14ac:dyDescent="0.25">
      <c r="A241" s="26" t="s">
        <v>27</v>
      </c>
      <c r="B241" s="13" t="s">
        <v>6</v>
      </c>
      <c r="C241" s="13" t="s">
        <v>809</v>
      </c>
      <c r="D241" s="13" t="s">
        <v>66</v>
      </c>
      <c r="E241" s="13" t="s">
        <v>28</v>
      </c>
      <c r="F241" s="9"/>
      <c r="G241" s="36">
        <f t="shared" si="27"/>
        <v>25000</v>
      </c>
      <c r="H241" s="9">
        <v>25000</v>
      </c>
      <c r="I241" s="9">
        <v>25000</v>
      </c>
      <c r="J241" s="20"/>
      <c r="K241" s="21"/>
    </row>
    <row r="242" spans="1:11" s="22" customFormat="1" ht="33" customHeight="1" outlineLevel="6" x14ac:dyDescent="0.25">
      <c r="A242" s="23" t="s">
        <v>170</v>
      </c>
      <c r="B242" s="24" t="s">
        <v>6</v>
      </c>
      <c r="C242" s="24" t="s">
        <v>810</v>
      </c>
      <c r="D242" s="24"/>
      <c r="E242" s="24"/>
      <c r="F242" s="25">
        <f>F243</f>
        <v>6514440</v>
      </c>
      <c r="G242" s="36">
        <f t="shared" si="27"/>
        <v>-288034.95999999996</v>
      </c>
      <c r="H242" s="25">
        <f t="shared" ref="H242:I245" si="30">H243</f>
        <v>6514440</v>
      </c>
      <c r="I242" s="25">
        <f t="shared" si="30"/>
        <v>6226405.04</v>
      </c>
      <c r="J242" s="20"/>
      <c r="K242" s="21"/>
    </row>
    <row r="243" spans="1:11" s="22" customFormat="1" ht="43.5" customHeight="1" outlineLevel="7" x14ac:dyDescent="0.25">
      <c r="A243" s="26" t="s">
        <v>154</v>
      </c>
      <c r="B243" s="13" t="s">
        <v>6</v>
      </c>
      <c r="C243" s="13" t="s">
        <v>810</v>
      </c>
      <c r="D243" s="13" t="s">
        <v>155</v>
      </c>
      <c r="E243" s="13"/>
      <c r="F243" s="9">
        <f>F244</f>
        <v>6514440</v>
      </c>
      <c r="G243" s="36">
        <f t="shared" si="27"/>
        <v>-288034.95999999996</v>
      </c>
      <c r="H243" s="9">
        <f t="shared" si="30"/>
        <v>6514440</v>
      </c>
      <c r="I243" s="9">
        <f t="shared" si="30"/>
        <v>6226405.04</v>
      </c>
      <c r="J243" s="20"/>
      <c r="K243" s="21"/>
    </row>
    <row r="244" spans="1:11" s="22" customFormat="1" ht="30" outlineLevel="7" x14ac:dyDescent="0.25">
      <c r="A244" s="26" t="s">
        <v>171</v>
      </c>
      <c r="B244" s="13" t="s">
        <v>6</v>
      </c>
      <c r="C244" s="13" t="s">
        <v>810</v>
      </c>
      <c r="D244" s="13" t="s">
        <v>172</v>
      </c>
      <c r="E244" s="13"/>
      <c r="F244" s="9">
        <f>F245</f>
        <v>6514440</v>
      </c>
      <c r="G244" s="36">
        <f t="shared" si="27"/>
        <v>-288034.95999999996</v>
      </c>
      <c r="H244" s="9">
        <f t="shared" si="30"/>
        <v>6514440</v>
      </c>
      <c r="I244" s="9">
        <f t="shared" si="30"/>
        <v>6226405.04</v>
      </c>
      <c r="J244" s="20"/>
      <c r="K244" s="21"/>
    </row>
    <row r="245" spans="1:11" s="22" customFormat="1" outlineLevel="7" x14ac:dyDescent="0.25">
      <c r="A245" s="26" t="s">
        <v>173</v>
      </c>
      <c r="B245" s="13" t="s">
        <v>6</v>
      </c>
      <c r="C245" s="13" t="s">
        <v>810</v>
      </c>
      <c r="D245" s="13" t="s">
        <v>174</v>
      </c>
      <c r="E245" s="13"/>
      <c r="F245" s="9">
        <f>F246</f>
        <v>6514440</v>
      </c>
      <c r="G245" s="36">
        <f t="shared" si="27"/>
        <v>-288034.95999999996</v>
      </c>
      <c r="H245" s="9">
        <f t="shared" si="30"/>
        <v>6514440</v>
      </c>
      <c r="I245" s="9">
        <f t="shared" si="30"/>
        <v>6226405.04</v>
      </c>
      <c r="J245" s="20"/>
      <c r="K245" s="21"/>
    </row>
    <row r="246" spans="1:11" s="22" customFormat="1" ht="30" outlineLevel="7" x14ac:dyDescent="0.25">
      <c r="A246" s="26" t="s">
        <v>1069</v>
      </c>
      <c r="B246" s="13" t="s">
        <v>6</v>
      </c>
      <c r="C246" s="13" t="s">
        <v>810</v>
      </c>
      <c r="D246" s="13" t="s">
        <v>175</v>
      </c>
      <c r="E246" s="13"/>
      <c r="F246" s="9">
        <f>F247+F249</f>
        <v>6514440</v>
      </c>
      <c r="G246" s="36">
        <f t="shared" si="27"/>
        <v>-288034.95999999996</v>
      </c>
      <c r="H246" s="9">
        <f>H247+H249</f>
        <v>6514440</v>
      </c>
      <c r="I246" s="9">
        <f>I247+I249</f>
        <v>6226405.04</v>
      </c>
      <c r="J246" s="20"/>
      <c r="K246" s="21"/>
    </row>
    <row r="247" spans="1:11" s="22" customFormat="1" ht="48" customHeight="1" outlineLevel="2" x14ac:dyDescent="0.25">
      <c r="A247" s="26" t="s">
        <v>12</v>
      </c>
      <c r="B247" s="13" t="s">
        <v>6</v>
      </c>
      <c r="C247" s="13" t="s">
        <v>810</v>
      </c>
      <c r="D247" s="13" t="s">
        <v>175</v>
      </c>
      <c r="E247" s="13" t="s">
        <v>13</v>
      </c>
      <c r="F247" s="9">
        <f>F248</f>
        <v>4937982.49</v>
      </c>
      <c r="G247" s="36">
        <f t="shared" si="27"/>
        <v>-29587.570000000298</v>
      </c>
      <c r="H247" s="9">
        <f>H248</f>
        <v>4937982.49</v>
      </c>
      <c r="I247" s="9">
        <f>I248</f>
        <v>4908394.92</v>
      </c>
      <c r="J247" s="20"/>
      <c r="K247" s="21"/>
    </row>
    <row r="248" spans="1:11" s="22" customFormat="1" outlineLevel="3" x14ac:dyDescent="0.25">
      <c r="A248" s="26" t="s">
        <v>176</v>
      </c>
      <c r="B248" s="13" t="s">
        <v>6</v>
      </c>
      <c r="C248" s="13" t="s">
        <v>810</v>
      </c>
      <c r="D248" s="13" t="s">
        <v>175</v>
      </c>
      <c r="E248" s="13" t="s">
        <v>177</v>
      </c>
      <c r="F248" s="9">
        <v>4937982.49</v>
      </c>
      <c r="G248" s="36">
        <f t="shared" si="27"/>
        <v>-29587.570000000298</v>
      </c>
      <c r="H248" s="9">
        <v>4937982.49</v>
      </c>
      <c r="I248" s="9">
        <v>4908394.92</v>
      </c>
      <c r="J248" s="20"/>
      <c r="K248" s="21"/>
    </row>
    <row r="249" spans="1:11" s="22" customFormat="1" ht="30" outlineLevel="5" x14ac:dyDescent="0.25">
      <c r="A249" s="26" t="s">
        <v>21</v>
      </c>
      <c r="B249" s="13" t="s">
        <v>6</v>
      </c>
      <c r="C249" s="13" t="s">
        <v>810</v>
      </c>
      <c r="D249" s="13" t="s">
        <v>175</v>
      </c>
      <c r="E249" s="13" t="s">
        <v>22</v>
      </c>
      <c r="F249" s="9">
        <f>F250</f>
        <v>1576457.51</v>
      </c>
      <c r="G249" s="36">
        <f t="shared" si="27"/>
        <v>-258447.3899999999</v>
      </c>
      <c r="H249" s="9">
        <f>H250</f>
        <v>1576457.51</v>
      </c>
      <c r="I249" s="9">
        <f>I250</f>
        <v>1318010.1200000001</v>
      </c>
      <c r="J249" s="20"/>
      <c r="K249" s="21"/>
    </row>
    <row r="250" spans="1:11" s="22" customFormat="1" ht="30" outlineLevel="6" x14ac:dyDescent="0.25">
      <c r="A250" s="26" t="s">
        <v>23</v>
      </c>
      <c r="B250" s="13" t="s">
        <v>6</v>
      </c>
      <c r="C250" s="13" t="s">
        <v>810</v>
      </c>
      <c r="D250" s="13" t="s">
        <v>175</v>
      </c>
      <c r="E250" s="13" t="s">
        <v>24</v>
      </c>
      <c r="F250" s="9">
        <v>1576457.51</v>
      </c>
      <c r="G250" s="36">
        <f t="shared" si="27"/>
        <v>-258447.3899999999</v>
      </c>
      <c r="H250" s="9">
        <v>1576457.51</v>
      </c>
      <c r="I250" s="9">
        <v>1318010.1200000001</v>
      </c>
      <c r="J250" s="20"/>
      <c r="K250" s="21"/>
    </row>
    <row r="251" spans="1:11" s="22" customFormat="1" ht="28.5" outlineLevel="7" x14ac:dyDescent="0.25">
      <c r="A251" s="23" t="s">
        <v>178</v>
      </c>
      <c r="B251" s="24" t="s">
        <v>6</v>
      </c>
      <c r="C251" s="24" t="s">
        <v>811</v>
      </c>
      <c r="D251" s="24"/>
      <c r="E251" s="24"/>
      <c r="F251" s="25">
        <f>F252</f>
        <v>2310000</v>
      </c>
      <c r="G251" s="36">
        <f t="shared" si="27"/>
        <v>24192.479999999981</v>
      </c>
      <c r="H251" s="25">
        <f>H252</f>
        <v>2413400</v>
      </c>
      <c r="I251" s="25">
        <f>I252</f>
        <v>2334192.48</v>
      </c>
      <c r="J251" s="20"/>
      <c r="K251" s="21"/>
    </row>
    <row r="252" spans="1:11" s="22" customFormat="1" ht="30" outlineLevel="7" x14ac:dyDescent="0.25">
      <c r="A252" s="26" t="s">
        <v>179</v>
      </c>
      <c r="B252" s="13" t="s">
        <v>6</v>
      </c>
      <c r="C252" s="13" t="s">
        <v>811</v>
      </c>
      <c r="D252" s="13" t="s">
        <v>180</v>
      </c>
      <c r="E252" s="13"/>
      <c r="F252" s="9">
        <f>F253+F260+F264</f>
        <v>2310000</v>
      </c>
      <c r="G252" s="36">
        <f t="shared" si="27"/>
        <v>24192.479999999981</v>
      </c>
      <c r="H252" s="9">
        <f>H253+H260+H264</f>
        <v>2413400</v>
      </c>
      <c r="I252" s="9">
        <f>I253+I260+I264</f>
        <v>2334192.48</v>
      </c>
      <c r="J252" s="20"/>
      <c r="K252" s="21"/>
    </row>
    <row r="253" spans="1:11" s="22" customFormat="1" ht="31.5" hidden="1" customHeight="1" outlineLevel="6" x14ac:dyDescent="0.25">
      <c r="A253" s="26" t="s">
        <v>181</v>
      </c>
      <c r="B253" s="13" t="s">
        <v>6</v>
      </c>
      <c r="C253" s="13" t="s">
        <v>811</v>
      </c>
      <c r="D253" s="13" t="s">
        <v>182</v>
      </c>
      <c r="E253" s="13"/>
      <c r="F253" s="9">
        <f>F254+F257</f>
        <v>80000</v>
      </c>
      <c r="G253" s="36">
        <f t="shared" si="27"/>
        <v>-80000</v>
      </c>
      <c r="H253" s="9">
        <f>H254+H257</f>
        <v>0</v>
      </c>
      <c r="I253" s="9">
        <f>I254+I257</f>
        <v>0</v>
      </c>
      <c r="J253" s="20"/>
      <c r="K253" s="21"/>
    </row>
    <row r="254" spans="1:11" s="22" customFormat="1" ht="30" hidden="1" outlineLevel="7" x14ac:dyDescent="0.25">
      <c r="A254" s="26" t="s">
        <v>183</v>
      </c>
      <c r="B254" s="13" t="s">
        <v>6</v>
      </c>
      <c r="C254" s="13" t="s">
        <v>811</v>
      </c>
      <c r="D254" s="13" t="s">
        <v>184</v>
      </c>
      <c r="E254" s="13"/>
      <c r="F254" s="9">
        <f>F255</f>
        <v>80000</v>
      </c>
      <c r="G254" s="36">
        <f t="shared" si="27"/>
        <v>-80000</v>
      </c>
      <c r="H254" s="9">
        <f>H255</f>
        <v>0</v>
      </c>
      <c r="I254" s="9">
        <f>I255</f>
        <v>0</v>
      </c>
      <c r="J254" s="20"/>
      <c r="K254" s="21"/>
    </row>
    <row r="255" spans="1:11" s="22" customFormat="1" ht="30" hidden="1" outlineLevel="7" x14ac:dyDescent="0.25">
      <c r="A255" s="26" t="s">
        <v>21</v>
      </c>
      <c r="B255" s="13" t="s">
        <v>6</v>
      </c>
      <c r="C255" s="13" t="s">
        <v>811</v>
      </c>
      <c r="D255" s="13" t="s">
        <v>184</v>
      </c>
      <c r="E255" s="13" t="s">
        <v>22</v>
      </c>
      <c r="F255" s="9">
        <f>F256</f>
        <v>80000</v>
      </c>
      <c r="G255" s="36">
        <f t="shared" si="27"/>
        <v>-80000</v>
      </c>
      <c r="H255" s="9">
        <f>H256</f>
        <v>0</v>
      </c>
      <c r="I255" s="9">
        <f>I256</f>
        <v>0</v>
      </c>
      <c r="J255" s="20"/>
      <c r="K255" s="21"/>
    </row>
    <row r="256" spans="1:11" s="22" customFormat="1" ht="30" hidden="1" outlineLevel="5" x14ac:dyDescent="0.25">
      <c r="A256" s="26" t="s">
        <v>23</v>
      </c>
      <c r="B256" s="13" t="s">
        <v>6</v>
      </c>
      <c r="C256" s="13" t="s">
        <v>811</v>
      </c>
      <c r="D256" s="13" t="s">
        <v>184</v>
      </c>
      <c r="E256" s="13" t="s">
        <v>24</v>
      </c>
      <c r="F256" s="9">
        <v>80000</v>
      </c>
      <c r="G256" s="36">
        <f t="shared" si="27"/>
        <v>-80000</v>
      </c>
      <c r="H256" s="9">
        <v>0</v>
      </c>
      <c r="I256" s="9">
        <v>0</v>
      </c>
      <c r="J256" s="20"/>
      <c r="K256" s="21"/>
    </row>
    <row r="257" spans="1:11" s="22" customFormat="1" ht="30" hidden="1" outlineLevel="6" x14ac:dyDescent="0.25">
      <c r="A257" s="26" t="s">
        <v>185</v>
      </c>
      <c r="B257" s="13" t="s">
        <v>6</v>
      </c>
      <c r="C257" s="13" t="s">
        <v>811</v>
      </c>
      <c r="D257" s="13" t="s">
        <v>186</v>
      </c>
      <c r="E257" s="13"/>
      <c r="F257" s="9">
        <f>F258</f>
        <v>0</v>
      </c>
      <c r="G257" s="36">
        <f t="shared" si="27"/>
        <v>0</v>
      </c>
      <c r="H257" s="9">
        <f>H258</f>
        <v>0</v>
      </c>
      <c r="I257" s="9">
        <f>I258</f>
        <v>0</v>
      </c>
      <c r="J257" s="20"/>
      <c r="K257" s="21"/>
    </row>
    <row r="258" spans="1:11" s="22" customFormat="1" ht="30" hidden="1" outlineLevel="7" x14ac:dyDescent="0.25">
      <c r="A258" s="26" t="s">
        <v>21</v>
      </c>
      <c r="B258" s="13" t="s">
        <v>6</v>
      </c>
      <c r="C258" s="13" t="s">
        <v>811</v>
      </c>
      <c r="D258" s="13" t="s">
        <v>186</v>
      </c>
      <c r="E258" s="13" t="s">
        <v>22</v>
      </c>
      <c r="F258" s="9">
        <f>F259</f>
        <v>0</v>
      </c>
      <c r="G258" s="36">
        <f t="shared" si="27"/>
        <v>0</v>
      </c>
      <c r="H258" s="9">
        <f>H259</f>
        <v>0</v>
      </c>
      <c r="I258" s="9">
        <f>I259</f>
        <v>0</v>
      </c>
      <c r="J258" s="20"/>
      <c r="K258" s="21"/>
    </row>
    <row r="259" spans="1:11" s="22" customFormat="1" ht="30" hidden="1" outlineLevel="7" x14ac:dyDescent="0.25">
      <c r="A259" s="26" t="s">
        <v>23</v>
      </c>
      <c r="B259" s="13" t="s">
        <v>6</v>
      </c>
      <c r="C259" s="13" t="s">
        <v>811</v>
      </c>
      <c r="D259" s="13" t="s">
        <v>186</v>
      </c>
      <c r="E259" s="13" t="s">
        <v>24</v>
      </c>
      <c r="F259" s="9"/>
      <c r="G259" s="36">
        <f t="shared" si="27"/>
        <v>0</v>
      </c>
      <c r="H259" s="9"/>
      <c r="I259" s="9"/>
      <c r="J259" s="20"/>
      <c r="K259" s="21"/>
    </row>
    <row r="260" spans="1:11" s="22" customFormat="1" ht="30" hidden="1" outlineLevel="5" x14ac:dyDescent="0.25">
      <c r="A260" s="26" t="s">
        <v>187</v>
      </c>
      <c r="B260" s="13" t="s">
        <v>6</v>
      </c>
      <c r="C260" s="13" t="s">
        <v>811</v>
      </c>
      <c r="D260" s="13" t="s">
        <v>188</v>
      </c>
      <c r="E260" s="13"/>
      <c r="F260" s="9">
        <f>F261</f>
        <v>0</v>
      </c>
      <c r="G260" s="36">
        <f t="shared" si="27"/>
        <v>0</v>
      </c>
      <c r="H260" s="9">
        <f t="shared" ref="H260:I262" si="31">H261</f>
        <v>0</v>
      </c>
      <c r="I260" s="9">
        <f t="shared" si="31"/>
        <v>0</v>
      </c>
      <c r="J260" s="20"/>
      <c r="K260" s="21"/>
    </row>
    <row r="261" spans="1:11" s="22" customFormat="1" ht="30" hidden="1" outlineLevel="6" x14ac:dyDescent="0.25">
      <c r="A261" s="26" t="s">
        <v>189</v>
      </c>
      <c r="B261" s="13" t="s">
        <v>6</v>
      </c>
      <c r="C261" s="13" t="s">
        <v>811</v>
      </c>
      <c r="D261" s="13" t="s">
        <v>190</v>
      </c>
      <c r="E261" s="13"/>
      <c r="F261" s="9">
        <f>F262</f>
        <v>0</v>
      </c>
      <c r="G261" s="36">
        <f t="shared" si="27"/>
        <v>0</v>
      </c>
      <c r="H261" s="9">
        <f t="shared" si="31"/>
        <v>0</v>
      </c>
      <c r="I261" s="9">
        <f t="shared" si="31"/>
        <v>0</v>
      </c>
      <c r="J261" s="20"/>
      <c r="K261" s="21"/>
    </row>
    <row r="262" spans="1:11" s="22" customFormat="1" ht="30" hidden="1" outlineLevel="7" x14ac:dyDescent="0.25">
      <c r="A262" s="26" t="s">
        <v>21</v>
      </c>
      <c r="B262" s="13" t="s">
        <v>6</v>
      </c>
      <c r="C262" s="13" t="s">
        <v>811</v>
      </c>
      <c r="D262" s="13" t="s">
        <v>190</v>
      </c>
      <c r="E262" s="13" t="s">
        <v>22</v>
      </c>
      <c r="F262" s="9">
        <f>F263</f>
        <v>0</v>
      </c>
      <c r="G262" s="36">
        <f t="shared" si="27"/>
        <v>0</v>
      </c>
      <c r="H262" s="9">
        <f t="shared" si="31"/>
        <v>0</v>
      </c>
      <c r="I262" s="9">
        <f t="shared" si="31"/>
        <v>0</v>
      </c>
      <c r="J262" s="20"/>
      <c r="K262" s="21"/>
    </row>
    <row r="263" spans="1:11" s="22" customFormat="1" ht="30" hidden="1" outlineLevel="7" x14ac:dyDescent="0.25">
      <c r="A263" s="26" t="s">
        <v>23</v>
      </c>
      <c r="B263" s="13" t="s">
        <v>6</v>
      </c>
      <c r="C263" s="13" t="s">
        <v>811</v>
      </c>
      <c r="D263" s="13" t="s">
        <v>190</v>
      </c>
      <c r="E263" s="13" t="s">
        <v>24</v>
      </c>
      <c r="F263" s="9"/>
      <c r="G263" s="36">
        <f t="shared" si="27"/>
        <v>0</v>
      </c>
      <c r="H263" s="9"/>
      <c r="I263" s="9"/>
      <c r="J263" s="20"/>
      <c r="K263" s="21"/>
    </row>
    <row r="264" spans="1:11" s="22" customFormat="1" ht="30" outlineLevel="6" collapsed="1" x14ac:dyDescent="0.25">
      <c r="A264" s="26" t="s">
        <v>191</v>
      </c>
      <c r="B264" s="13" t="s">
        <v>6</v>
      </c>
      <c r="C264" s="13" t="s">
        <v>811</v>
      </c>
      <c r="D264" s="13" t="s">
        <v>192</v>
      </c>
      <c r="E264" s="13"/>
      <c r="F264" s="9">
        <f>F265+F268</f>
        <v>2230000</v>
      </c>
      <c r="G264" s="36">
        <f t="shared" si="27"/>
        <v>104192.47999999998</v>
      </c>
      <c r="H264" s="9">
        <f>H265+H268</f>
        <v>2413400</v>
      </c>
      <c r="I264" s="9">
        <f>I265+I268</f>
        <v>2334192.48</v>
      </c>
      <c r="J264" s="20"/>
      <c r="K264" s="21"/>
    </row>
    <row r="265" spans="1:11" s="22" customFormat="1" ht="33" customHeight="1" outlineLevel="7" x14ac:dyDescent="0.25">
      <c r="A265" s="26" t="s">
        <v>193</v>
      </c>
      <c r="B265" s="13" t="s">
        <v>6</v>
      </c>
      <c r="C265" s="13" t="s">
        <v>811</v>
      </c>
      <c r="D265" s="13" t="s">
        <v>194</v>
      </c>
      <c r="E265" s="13"/>
      <c r="F265" s="9">
        <f>F266</f>
        <v>230000</v>
      </c>
      <c r="G265" s="36">
        <f t="shared" si="27"/>
        <v>-79207.51999999999</v>
      </c>
      <c r="H265" s="9">
        <f>H266</f>
        <v>230000</v>
      </c>
      <c r="I265" s="9">
        <f>I266</f>
        <v>150792.48000000001</v>
      </c>
      <c r="J265" s="20"/>
      <c r="K265" s="21"/>
    </row>
    <row r="266" spans="1:11" s="22" customFormat="1" ht="33" customHeight="1" outlineLevel="7" x14ac:dyDescent="0.25">
      <c r="A266" s="26" t="s">
        <v>21</v>
      </c>
      <c r="B266" s="13" t="s">
        <v>6</v>
      </c>
      <c r="C266" s="13" t="s">
        <v>811</v>
      </c>
      <c r="D266" s="13" t="s">
        <v>194</v>
      </c>
      <c r="E266" s="13" t="s">
        <v>22</v>
      </c>
      <c r="F266" s="9">
        <f>F267</f>
        <v>230000</v>
      </c>
      <c r="G266" s="36">
        <f t="shared" si="27"/>
        <v>-79207.51999999999</v>
      </c>
      <c r="H266" s="9">
        <f>H267</f>
        <v>230000</v>
      </c>
      <c r="I266" s="9">
        <f>I267</f>
        <v>150792.48000000001</v>
      </c>
      <c r="J266" s="20"/>
      <c r="K266" s="21"/>
    </row>
    <row r="267" spans="1:11" s="22" customFormat="1" ht="30" outlineLevel="1" x14ac:dyDescent="0.25">
      <c r="A267" s="26" t="s">
        <v>23</v>
      </c>
      <c r="B267" s="13" t="s">
        <v>6</v>
      </c>
      <c r="C267" s="13" t="s">
        <v>811</v>
      </c>
      <c r="D267" s="13" t="s">
        <v>194</v>
      </c>
      <c r="E267" s="13" t="s">
        <v>24</v>
      </c>
      <c r="F267" s="9">
        <v>230000</v>
      </c>
      <c r="G267" s="36">
        <f t="shared" si="27"/>
        <v>-79207.51999999999</v>
      </c>
      <c r="H267" s="9">
        <v>230000</v>
      </c>
      <c r="I267" s="9">
        <v>150792.48000000001</v>
      </c>
      <c r="J267" s="20"/>
      <c r="K267" s="21"/>
    </row>
    <row r="268" spans="1:11" s="22" customFormat="1" outlineLevel="2" x14ac:dyDescent="0.25">
      <c r="A268" s="26" t="s">
        <v>195</v>
      </c>
      <c r="B268" s="13" t="s">
        <v>6</v>
      </c>
      <c r="C268" s="13" t="s">
        <v>811</v>
      </c>
      <c r="D268" s="13" t="s">
        <v>196</v>
      </c>
      <c r="E268" s="13"/>
      <c r="F268" s="9">
        <f>F269</f>
        <v>2000000</v>
      </c>
      <c r="G268" s="36">
        <f t="shared" si="27"/>
        <v>183400</v>
      </c>
      <c r="H268" s="9">
        <f>H269</f>
        <v>2183400</v>
      </c>
      <c r="I268" s="9">
        <f>I269</f>
        <v>2183400</v>
      </c>
      <c r="J268" s="20"/>
      <c r="K268" s="21"/>
    </row>
    <row r="269" spans="1:11" s="22" customFormat="1" ht="51.75" customHeight="1" outlineLevel="3" x14ac:dyDescent="0.25">
      <c r="A269" s="26" t="s">
        <v>12</v>
      </c>
      <c r="B269" s="13" t="s">
        <v>6</v>
      </c>
      <c r="C269" s="13" t="s">
        <v>811</v>
      </c>
      <c r="D269" s="13" t="s">
        <v>196</v>
      </c>
      <c r="E269" s="13" t="s">
        <v>13</v>
      </c>
      <c r="F269" s="9">
        <f>F270</f>
        <v>2000000</v>
      </c>
      <c r="G269" s="36">
        <f t="shared" ref="G269:G332" si="32">I269-F269</f>
        <v>183400</v>
      </c>
      <c r="H269" s="9">
        <f>H270</f>
        <v>2183400</v>
      </c>
      <c r="I269" s="9">
        <f>I270</f>
        <v>2183400</v>
      </c>
      <c r="J269" s="20"/>
      <c r="K269" s="21"/>
    </row>
    <row r="270" spans="1:11" s="22" customFormat="1" ht="21" customHeight="1" outlineLevel="4" x14ac:dyDescent="0.25">
      <c r="A270" s="26" t="s">
        <v>14</v>
      </c>
      <c r="B270" s="13" t="s">
        <v>6</v>
      </c>
      <c r="C270" s="13" t="s">
        <v>811</v>
      </c>
      <c r="D270" s="13" t="s">
        <v>196</v>
      </c>
      <c r="E270" s="13" t="s">
        <v>15</v>
      </c>
      <c r="F270" s="9">
        <v>2000000</v>
      </c>
      <c r="G270" s="36">
        <f t="shared" si="32"/>
        <v>183400</v>
      </c>
      <c r="H270" s="9">
        <v>2183400</v>
      </c>
      <c r="I270" s="9">
        <v>2183400</v>
      </c>
      <c r="J270" s="20"/>
      <c r="K270" s="21"/>
    </row>
    <row r="271" spans="1:11" s="22" customFormat="1" outlineLevel="5" x14ac:dyDescent="0.25">
      <c r="A271" s="23" t="s">
        <v>197</v>
      </c>
      <c r="B271" s="24" t="s">
        <v>6</v>
      </c>
      <c r="C271" s="24" t="s">
        <v>812</v>
      </c>
      <c r="D271" s="24"/>
      <c r="E271" s="24"/>
      <c r="F271" s="25">
        <f>F272+F287+F297+F308</f>
        <v>27166664.990000002</v>
      </c>
      <c r="G271" s="36">
        <f t="shared" si="32"/>
        <v>-1031451.0400000066</v>
      </c>
      <c r="H271" s="25">
        <f>H272+H287+H297+H308</f>
        <v>27060767.34</v>
      </c>
      <c r="I271" s="25">
        <f>I272+I287+I297+I308</f>
        <v>26135213.949999996</v>
      </c>
      <c r="J271" s="20"/>
      <c r="K271" s="21"/>
    </row>
    <row r="272" spans="1:11" s="22" customFormat="1" ht="20.25" customHeight="1" outlineLevel="6" x14ac:dyDescent="0.25">
      <c r="A272" s="23" t="s">
        <v>198</v>
      </c>
      <c r="B272" s="24" t="s">
        <v>6</v>
      </c>
      <c r="C272" s="24" t="s">
        <v>813</v>
      </c>
      <c r="D272" s="24"/>
      <c r="E272" s="24"/>
      <c r="F272" s="25">
        <f>F273</f>
        <v>1431829</v>
      </c>
      <c r="G272" s="36">
        <f t="shared" si="32"/>
        <v>-36193.760000000009</v>
      </c>
      <c r="H272" s="25">
        <f>H273</f>
        <v>1431829</v>
      </c>
      <c r="I272" s="25">
        <f>I273</f>
        <v>1395635.24</v>
      </c>
      <c r="J272" s="20"/>
      <c r="K272" s="21"/>
    </row>
    <row r="273" spans="1:11" s="22" customFormat="1" ht="33" customHeight="1" outlineLevel="7" x14ac:dyDescent="0.25">
      <c r="A273" s="26" t="s">
        <v>199</v>
      </c>
      <c r="B273" s="13" t="s">
        <v>6</v>
      </c>
      <c r="C273" s="13" t="s">
        <v>813</v>
      </c>
      <c r="D273" s="13" t="s">
        <v>200</v>
      </c>
      <c r="E273" s="13"/>
      <c r="F273" s="9">
        <f>F274</f>
        <v>1431829</v>
      </c>
      <c r="G273" s="36">
        <f t="shared" si="32"/>
        <v>-36193.760000000009</v>
      </c>
      <c r="H273" s="9">
        <f>H274</f>
        <v>1431829</v>
      </c>
      <c r="I273" s="9">
        <f>I274</f>
        <v>1395635.24</v>
      </c>
      <c r="J273" s="20"/>
      <c r="K273" s="21"/>
    </row>
    <row r="274" spans="1:11" s="22" customFormat="1" ht="30" outlineLevel="7" x14ac:dyDescent="0.25">
      <c r="A274" s="26" t="s">
        <v>201</v>
      </c>
      <c r="B274" s="13" t="s">
        <v>6</v>
      </c>
      <c r="C274" s="13" t="s">
        <v>813</v>
      </c>
      <c r="D274" s="13" t="s">
        <v>202</v>
      </c>
      <c r="E274" s="13"/>
      <c r="F274" s="9">
        <f>F275+F279+F283</f>
        <v>1431829</v>
      </c>
      <c r="G274" s="36">
        <f t="shared" si="32"/>
        <v>-36193.760000000009</v>
      </c>
      <c r="H274" s="9">
        <f>H275+H279+H283</f>
        <v>1431829</v>
      </c>
      <c r="I274" s="9">
        <f>I275+I279+I283</f>
        <v>1395635.24</v>
      </c>
      <c r="J274" s="20"/>
      <c r="K274" s="21"/>
    </row>
    <row r="275" spans="1:11" s="22" customFormat="1" outlineLevel="5" x14ac:dyDescent="0.25">
      <c r="A275" s="26" t="s">
        <v>203</v>
      </c>
      <c r="B275" s="13" t="s">
        <v>6</v>
      </c>
      <c r="C275" s="13" t="s">
        <v>813</v>
      </c>
      <c r="D275" s="13" t="s">
        <v>204</v>
      </c>
      <c r="E275" s="13"/>
      <c r="F275" s="9">
        <f>F276</f>
        <v>175000</v>
      </c>
      <c r="G275" s="36">
        <f t="shared" si="32"/>
        <v>-35000</v>
      </c>
      <c r="H275" s="9">
        <f t="shared" ref="H275:I277" si="33">H276</f>
        <v>175000</v>
      </c>
      <c r="I275" s="9">
        <f t="shared" si="33"/>
        <v>140000</v>
      </c>
      <c r="J275" s="20"/>
      <c r="K275" s="21"/>
    </row>
    <row r="276" spans="1:11" s="22" customFormat="1" ht="30" outlineLevel="6" x14ac:dyDescent="0.25">
      <c r="A276" s="26" t="s">
        <v>205</v>
      </c>
      <c r="B276" s="13" t="s">
        <v>6</v>
      </c>
      <c r="C276" s="13" t="s">
        <v>813</v>
      </c>
      <c r="D276" s="13" t="s">
        <v>206</v>
      </c>
      <c r="E276" s="13"/>
      <c r="F276" s="9">
        <f>F277</f>
        <v>175000</v>
      </c>
      <c r="G276" s="36">
        <f t="shared" si="32"/>
        <v>-35000</v>
      </c>
      <c r="H276" s="9">
        <f t="shared" si="33"/>
        <v>175000</v>
      </c>
      <c r="I276" s="9">
        <f t="shared" si="33"/>
        <v>140000</v>
      </c>
      <c r="J276" s="20"/>
      <c r="K276" s="21"/>
    </row>
    <row r="277" spans="1:11" s="22" customFormat="1" outlineLevel="7" x14ac:dyDescent="0.25">
      <c r="A277" s="26" t="s">
        <v>25</v>
      </c>
      <c r="B277" s="13" t="s">
        <v>6</v>
      </c>
      <c r="C277" s="13" t="s">
        <v>813</v>
      </c>
      <c r="D277" s="13" t="s">
        <v>206</v>
      </c>
      <c r="E277" s="13" t="s">
        <v>26</v>
      </c>
      <c r="F277" s="9">
        <f>F278</f>
        <v>175000</v>
      </c>
      <c r="G277" s="36">
        <f t="shared" si="32"/>
        <v>-35000</v>
      </c>
      <c r="H277" s="9">
        <f t="shared" si="33"/>
        <v>175000</v>
      </c>
      <c r="I277" s="9">
        <f t="shared" si="33"/>
        <v>140000</v>
      </c>
      <c r="J277" s="20"/>
      <c r="K277" s="21"/>
    </row>
    <row r="278" spans="1:11" s="22" customFormat="1" ht="45" outlineLevel="7" x14ac:dyDescent="0.25">
      <c r="A278" s="26" t="s">
        <v>207</v>
      </c>
      <c r="B278" s="13" t="s">
        <v>6</v>
      </c>
      <c r="C278" s="13" t="s">
        <v>813</v>
      </c>
      <c r="D278" s="13" t="s">
        <v>206</v>
      </c>
      <c r="E278" s="13" t="s">
        <v>208</v>
      </c>
      <c r="F278" s="9">
        <v>175000</v>
      </c>
      <c r="G278" s="36">
        <f t="shared" si="32"/>
        <v>-35000</v>
      </c>
      <c r="H278" s="9">
        <v>175000</v>
      </c>
      <c r="I278" s="9">
        <v>140000</v>
      </c>
      <c r="J278" s="20"/>
      <c r="K278" s="21"/>
    </row>
    <row r="279" spans="1:11" s="22" customFormat="1" ht="47.25" customHeight="1" outlineLevel="7" x14ac:dyDescent="0.25">
      <c r="A279" s="26" t="s">
        <v>209</v>
      </c>
      <c r="B279" s="13" t="s">
        <v>6</v>
      </c>
      <c r="C279" s="13" t="s">
        <v>813</v>
      </c>
      <c r="D279" s="13" t="s">
        <v>210</v>
      </c>
      <c r="E279" s="13"/>
      <c r="F279" s="9">
        <f>F280</f>
        <v>600000</v>
      </c>
      <c r="G279" s="36">
        <f t="shared" si="32"/>
        <v>0</v>
      </c>
      <c r="H279" s="9">
        <f t="shared" ref="H279:I281" si="34">H280</f>
        <v>600000</v>
      </c>
      <c r="I279" s="9">
        <f t="shared" si="34"/>
        <v>600000</v>
      </c>
      <c r="J279" s="20"/>
      <c r="K279" s="21"/>
    </row>
    <row r="280" spans="1:11" s="22" customFormat="1" ht="33.75" customHeight="1" outlineLevel="6" x14ac:dyDescent="0.25">
      <c r="A280" s="26" t="s">
        <v>211</v>
      </c>
      <c r="B280" s="13" t="s">
        <v>6</v>
      </c>
      <c r="C280" s="13" t="s">
        <v>813</v>
      </c>
      <c r="D280" s="13" t="s">
        <v>212</v>
      </c>
      <c r="E280" s="13"/>
      <c r="F280" s="9">
        <f>F281</f>
        <v>600000</v>
      </c>
      <c r="G280" s="36">
        <f t="shared" si="32"/>
        <v>0</v>
      </c>
      <c r="H280" s="9">
        <f t="shared" si="34"/>
        <v>600000</v>
      </c>
      <c r="I280" s="9">
        <f t="shared" si="34"/>
        <v>600000</v>
      </c>
      <c r="J280" s="20"/>
      <c r="K280" s="21"/>
    </row>
    <row r="281" spans="1:11" s="22" customFormat="1" outlineLevel="7" x14ac:dyDescent="0.25">
      <c r="A281" s="26" t="s">
        <v>25</v>
      </c>
      <c r="B281" s="13" t="s">
        <v>6</v>
      </c>
      <c r="C281" s="13" t="s">
        <v>813</v>
      </c>
      <c r="D281" s="13" t="s">
        <v>212</v>
      </c>
      <c r="E281" s="13" t="s">
        <v>26</v>
      </c>
      <c r="F281" s="9">
        <f>F282</f>
        <v>600000</v>
      </c>
      <c r="G281" s="36">
        <f t="shared" si="32"/>
        <v>0</v>
      </c>
      <c r="H281" s="9">
        <f t="shared" si="34"/>
        <v>600000</v>
      </c>
      <c r="I281" s="9">
        <f t="shared" si="34"/>
        <v>600000</v>
      </c>
      <c r="J281" s="20"/>
      <c r="K281" s="21"/>
    </row>
    <row r="282" spans="1:11" s="22" customFormat="1" ht="47.25" customHeight="1" outlineLevel="7" x14ac:dyDescent="0.25">
      <c r="A282" s="26" t="s">
        <v>207</v>
      </c>
      <c r="B282" s="13" t="s">
        <v>6</v>
      </c>
      <c r="C282" s="13" t="s">
        <v>813</v>
      </c>
      <c r="D282" s="13" t="s">
        <v>212</v>
      </c>
      <c r="E282" s="13" t="s">
        <v>208</v>
      </c>
      <c r="F282" s="9">
        <v>600000</v>
      </c>
      <c r="G282" s="36">
        <f t="shared" si="32"/>
        <v>0</v>
      </c>
      <c r="H282" s="9">
        <v>600000</v>
      </c>
      <c r="I282" s="9">
        <v>600000</v>
      </c>
      <c r="J282" s="20"/>
      <c r="K282" s="21"/>
    </row>
    <row r="283" spans="1:11" s="22" customFormat="1" ht="30" outlineLevel="2" x14ac:dyDescent="0.25">
      <c r="A283" s="26" t="s">
        <v>930</v>
      </c>
      <c r="B283" s="13" t="s">
        <v>6</v>
      </c>
      <c r="C283" s="13" t="s">
        <v>813</v>
      </c>
      <c r="D283" s="13" t="s">
        <v>935</v>
      </c>
      <c r="E283" s="13"/>
      <c r="F283" s="9">
        <f>F284</f>
        <v>656829</v>
      </c>
      <c r="G283" s="36">
        <f t="shared" si="32"/>
        <v>-1193.7600000000093</v>
      </c>
      <c r="H283" s="9">
        <f t="shared" ref="H283:I285" si="35">H284</f>
        <v>656829</v>
      </c>
      <c r="I283" s="9">
        <f t="shared" si="35"/>
        <v>655635.24</v>
      </c>
      <c r="J283" s="20"/>
      <c r="K283" s="21"/>
    </row>
    <row r="284" spans="1:11" s="22" customFormat="1" ht="30" outlineLevel="3" x14ac:dyDescent="0.25">
      <c r="A284" s="26" t="s">
        <v>213</v>
      </c>
      <c r="B284" s="13" t="s">
        <v>6</v>
      </c>
      <c r="C284" s="13" t="s">
        <v>813</v>
      </c>
      <c r="D284" s="13" t="s">
        <v>936</v>
      </c>
      <c r="E284" s="13"/>
      <c r="F284" s="9">
        <f>F285</f>
        <v>656829</v>
      </c>
      <c r="G284" s="36">
        <f t="shared" si="32"/>
        <v>-1193.7600000000093</v>
      </c>
      <c r="H284" s="9">
        <f t="shared" si="35"/>
        <v>656829</v>
      </c>
      <c r="I284" s="9">
        <f t="shared" si="35"/>
        <v>655635.24</v>
      </c>
      <c r="J284" s="20"/>
      <c r="K284" s="21"/>
    </row>
    <row r="285" spans="1:11" s="22" customFormat="1" ht="30" outlineLevel="4" x14ac:dyDescent="0.25">
      <c r="A285" s="26" t="s">
        <v>21</v>
      </c>
      <c r="B285" s="13" t="s">
        <v>6</v>
      </c>
      <c r="C285" s="13" t="s">
        <v>813</v>
      </c>
      <c r="D285" s="13" t="s">
        <v>936</v>
      </c>
      <c r="E285" s="13" t="s">
        <v>22</v>
      </c>
      <c r="F285" s="9">
        <f>F286</f>
        <v>656829</v>
      </c>
      <c r="G285" s="36">
        <f t="shared" si="32"/>
        <v>-1193.7600000000093</v>
      </c>
      <c r="H285" s="9">
        <f t="shared" si="35"/>
        <v>656829</v>
      </c>
      <c r="I285" s="9">
        <f t="shared" si="35"/>
        <v>655635.24</v>
      </c>
      <c r="J285" s="20"/>
      <c r="K285" s="21"/>
    </row>
    <row r="286" spans="1:11" s="22" customFormat="1" ht="30" outlineLevel="5" x14ac:dyDescent="0.25">
      <c r="A286" s="26" t="s">
        <v>23</v>
      </c>
      <c r="B286" s="13" t="s">
        <v>6</v>
      </c>
      <c r="C286" s="13" t="s">
        <v>813</v>
      </c>
      <c r="D286" s="13" t="s">
        <v>936</v>
      </c>
      <c r="E286" s="13" t="s">
        <v>24</v>
      </c>
      <c r="F286" s="9">
        <v>656829</v>
      </c>
      <c r="G286" s="36">
        <f t="shared" si="32"/>
        <v>-1193.7600000000093</v>
      </c>
      <c r="H286" s="9">
        <v>656829</v>
      </c>
      <c r="I286" s="9">
        <v>655635.24</v>
      </c>
      <c r="J286" s="20"/>
      <c r="K286" s="21"/>
    </row>
    <row r="287" spans="1:11" s="22" customFormat="1" outlineLevel="6" x14ac:dyDescent="0.25">
      <c r="A287" s="23" t="s">
        <v>214</v>
      </c>
      <c r="B287" s="24" t="s">
        <v>6</v>
      </c>
      <c r="C287" s="24" t="s">
        <v>814</v>
      </c>
      <c r="D287" s="24"/>
      <c r="E287" s="24"/>
      <c r="F287" s="25">
        <f>F288</f>
        <v>13500000</v>
      </c>
      <c r="G287" s="36">
        <f t="shared" si="32"/>
        <v>-100567</v>
      </c>
      <c r="H287" s="25">
        <f t="shared" ref="H287:I289" si="36">H288</f>
        <v>13500000</v>
      </c>
      <c r="I287" s="25">
        <f t="shared" si="36"/>
        <v>13399433</v>
      </c>
      <c r="J287" s="20"/>
      <c r="K287" s="21"/>
    </row>
    <row r="288" spans="1:11" s="22" customFormat="1" ht="30" outlineLevel="7" x14ac:dyDescent="0.25">
      <c r="A288" s="26" t="s">
        <v>215</v>
      </c>
      <c r="B288" s="13" t="s">
        <v>6</v>
      </c>
      <c r="C288" s="13" t="s">
        <v>814</v>
      </c>
      <c r="D288" s="13" t="s">
        <v>216</v>
      </c>
      <c r="E288" s="13"/>
      <c r="F288" s="9">
        <f>F289</f>
        <v>13500000</v>
      </c>
      <c r="G288" s="36">
        <f t="shared" si="32"/>
        <v>-100567</v>
      </c>
      <c r="H288" s="9">
        <f t="shared" si="36"/>
        <v>13500000</v>
      </c>
      <c r="I288" s="9">
        <f t="shared" si="36"/>
        <v>13399433</v>
      </c>
      <c r="J288" s="20"/>
      <c r="K288" s="21"/>
    </row>
    <row r="289" spans="1:11" s="22" customFormat="1" ht="30" outlineLevel="7" x14ac:dyDescent="0.25">
      <c r="A289" s="26" t="s">
        <v>217</v>
      </c>
      <c r="B289" s="13" t="s">
        <v>6</v>
      </c>
      <c r="C289" s="13" t="s">
        <v>814</v>
      </c>
      <c r="D289" s="13" t="s">
        <v>218</v>
      </c>
      <c r="E289" s="13"/>
      <c r="F289" s="9">
        <f>F290</f>
        <v>13500000</v>
      </c>
      <c r="G289" s="36">
        <f t="shared" si="32"/>
        <v>-100567</v>
      </c>
      <c r="H289" s="9">
        <f t="shared" si="36"/>
        <v>13500000</v>
      </c>
      <c r="I289" s="9">
        <f t="shared" si="36"/>
        <v>13399433</v>
      </c>
      <c r="J289" s="20"/>
      <c r="K289" s="21"/>
    </row>
    <row r="290" spans="1:11" s="22" customFormat="1" ht="45" outlineLevel="6" x14ac:dyDescent="0.25">
      <c r="A290" s="26" t="s">
        <v>219</v>
      </c>
      <c r="B290" s="13" t="s">
        <v>6</v>
      </c>
      <c r="C290" s="13" t="s">
        <v>814</v>
      </c>
      <c r="D290" s="13" t="s">
        <v>220</v>
      </c>
      <c r="E290" s="13"/>
      <c r="F290" s="9">
        <f>F291+F294</f>
        <v>13500000</v>
      </c>
      <c r="G290" s="36">
        <f t="shared" si="32"/>
        <v>-100567</v>
      </c>
      <c r="H290" s="9">
        <f>H291+H294</f>
        <v>13500000</v>
      </c>
      <c r="I290" s="9">
        <f>I291+I294</f>
        <v>13399433</v>
      </c>
      <c r="J290" s="20"/>
      <c r="K290" s="21"/>
    </row>
    <row r="291" spans="1:11" s="22" customFormat="1" ht="34.5" customHeight="1" outlineLevel="7" x14ac:dyDescent="0.25">
      <c r="A291" s="26" t="s">
        <v>221</v>
      </c>
      <c r="B291" s="13" t="s">
        <v>6</v>
      </c>
      <c r="C291" s="13" t="s">
        <v>814</v>
      </c>
      <c r="D291" s="13" t="s">
        <v>222</v>
      </c>
      <c r="E291" s="13"/>
      <c r="F291" s="9">
        <f>F292</f>
        <v>500000</v>
      </c>
      <c r="G291" s="36">
        <f t="shared" si="32"/>
        <v>-123973.44</v>
      </c>
      <c r="H291" s="9">
        <f>H292</f>
        <v>376026.56</v>
      </c>
      <c r="I291" s="9">
        <f>I292</f>
        <v>376026.56</v>
      </c>
      <c r="J291" s="20"/>
      <c r="K291" s="21"/>
    </row>
    <row r="292" spans="1:11" s="22" customFormat="1" ht="33" customHeight="1" outlineLevel="7" x14ac:dyDescent="0.25">
      <c r="A292" s="26" t="s">
        <v>21</v>
      </c>
      <c r="B292" s="13" t="s">
        <v>6</v>
      </c>
      <c r="C292" s="13" t="s">
        <v>814</v>
      </c>
      <c r="D292" s="13" t="s">
        <v>222</v>
      </c>
      <c r="E292" s="13" t="s">
        <v>22</v>
      </c>
      <c r="F292" s="9">
        <f>F293</f>
        <v>500000</v>
      </c>
      <c r="G292" s="36">
        <f t="shared" si="32"/>
        <v>-123973.44</v>
      </c>
      <c r="H292" s="9">
        <f>H293</f>
        <v>376026.56</v>
      </c>
      <c r="I292" s="9">
        <f>I293</f>
        <v>376026.56</v>
      </c>
      <c r="J292" s="20"/>
      <c r="K292" s="21"/>
    </row>
    <row r="293" spans="1:11" s="22" customFormat="1" ht="33" customHeight="1" outlineLevel="2" x14ac:dyDescent="0.25">
      <c r="A293" s="26" t="s">
        <v>23</v>
      </c>
      <c r="B293" s="13" t="s">
        <v>6</v>
      </c>
      <c r="C293" s="13" t="s">
        <v>814</v>
      </c>
      <c r="D293" s="13" t="s">
        <v>222</v>
      </c>
      <c r="E293" s="13" t="s">
        <v>24</v>
      </c>
      <c r="F293" s="9">
        <v>500000</v>
      </c>
      <c r="G293" s="36">
        <f t="shared" si="32"/>
        <v>-123973.44</v>
      </c>
      <c r="H293" s="9">
        <v>376026.56</v>
      </c>
      <c r="I293" s="9">
        <v>376026.56</v>
      </c>
      <c r="J293" s="20"/>
      <c r="K293" s="21"/>
    </row>
    <row r="294" spans="1:11" s="22" customFormat="1" ht="33.75" customHeight="1" outlineLevel="3" x14ac:dyDescent="0.25">
      <c r="A294" s="26" t="s">
        <v>223</v>
      </c>
      <c r="B294" s="13" t="s">
        <v>6</v>
      </c>
      <c r="C294" s="13" t="s">
        <v>814</v>
      </c>
      <c r="D294" s="13" t="s">
        <v>224</v>
      </c>
      <c r="E294" s="13"/>
      <c r="F294" s="9">
        <f>F295</f>
        <v>13000000</v>
      </c>
      <c r="G294" s="36">
        <f t="shared" si="32"/>
        <v>23406.439999999478</v>
      </c>
      <c r="H294" s="9">
        <f>H295</f>
        <v>13123973.439999999</v>
      </c>
      <c r="I294" s="9">
        <f>I295</f>
        <v>13023406.439999999</v>
      </c>
      <c r="J294" s="20"/>
      <c r="K294" s="21"/>
    </row>
    <row r="295" spans="1:11" s="22" customFormat="1" ht="30" outlineLevel="4" x14ac:dyDescent="0.25">
      <c r="A295" s="26" t="s">
        <v>21</v>
      </c>
      <c r="B295" s="13" t="s">
        <v>6</v>
      </c>
      <c r="C295" s="13" t="s">
        <v>814</v>
      </c>
      <c r="D295" s="13" t="s">
        <v>224</v>
      </c>
      <c r="E295" s="13" t="s">
        <v>22</v>
      </c>
      <c r="F295" s="9">
        <f>F296</f>
        <v>13000000</v>
      </c>
      <c r="G295" s="36">
        <f t="shared" si="32"/>
        <v>23406.439999999478</v>
      </c>
      <c r="H295" s="9">
        <f>H296</f>
        <v>13123973.439999999</v>
      </c>
      <c r="I295" s="9">
        <f>I296</f>
        <v>13023406.439999999</v>
      </c>
      <c r="J295" s="20"/>
      <c r="K295" s="21"/>
    </row>
    <row r="296" spans="1:11" s="22" customFormat="1" ht="30" outlineLevel="5" x14ac:dyDescent="0.25">
      <c r="A296" s="26" t="s">
        <v>23</v>
      </c>
      <c r="B296" s="13" t="s">
        <v>6</v>
      </c>
      <c r="C296" s="13" t="s">
        <v>814</v>
      </c>
      <c r="D296" s="13" t="s">
        <v>224</v>
      </c>
      <c r="E296" s="13" t="s">
        <v>24</v>
      </c>
      <c r="F296" s="9">
        <v>13000000</v>
      </c>
      <c r="G296" s="36">
        <f t="shared" si="32"/>
        <v>23406.439999999478</v>
      </c>
      <c r="H296" s="9">
        <v>13123973.439999999</v>
      </c>
      <c r="I296" s="9">
        <v>13023406.439999999</v>
      </c>
      <c r="J296" s="20"/>
      <c r="K296" s="21"/>
    </row>
    <row r="297" spans="1:11" s="22" customFormat="1" outlineLevel="6" x14ac:dyDescent="0.25">
      <c r="A297" s="23" t="s">
        <v>225</v>
      </c>
      <c r="B297" s="24" t="s">
        <v>6</v>
      </c>
      <c r="C297" s="24" t="s">
        <v>815</v>
      </c>
      <c r="D297" s="24"/>
      <c r="E297" s="24"/>
      <c r="F297" s="25">
        <f>F298</f>
        <v>5830349.71</v>
      </c>
      <c r="G297" s="36">
        <f t="shared" si="32"/>
        <v>-257404.37000000011</v>
      </c>
      <c r="H297" s="25">
        <f>H298</f>
        <v>5724452.0599999996</v>
      </c>
      <c r="I297" s="25">
        <f>I298</f>
        <v>5572945.3399999999</v>
      </c>
      <c r="J297" s="20"/>
      <c r="K297" s="21"/>
    </row>
    <row r="298" spans="1:11" s="22" customFormat="1" ht="30" outlineLevel="7" x14ac:dyDescent="0.25">
      <c r="A298" s="26" t="s">
        <v>226</v>
      </c>
      <c r="B298" s="13" t="s">
        <v>6</v>
      </c>
      <c r="C298" s="13" t="s">
        <v>815</v>
      </c>
      <c r="D298" s="13" t="s">
        <v>227</v>
      </c>
      <c r="E298" s="13"/>
      <c r="F298" s="9">
        <f>F299</f>
        <v>5830349.71</v>
      </c>
      <c r="G298" s="36">
        <f t="shared" si="32"/>
        <v>-257404.37000000011</v>
      </c>
      <c r="H298" s="9">
        <f>H299</f>
        <v>5724452.0599999996</v>
      </c>
      <c r="I298" s="9">
        <f>I299</f>
        <v>5572945.3399999999</v>
      </c>
      <c r="J298" s="20"/>
      <c r="K298" s="21"/>
    </row>
    <row r="299" spans="1:11" s="22" customFormat="1" ht="30" outlineLevel="7" x14ac:dyDescent="0.25">
      <c r="A299" s="26" t="s">
        <v>228</v>
      </c>
      <c r="B299" s="13" t="s">
        <v>6</v>
      </c>
      <c r="C299" s="13" t="s">
        <v>815</v>
      </c>
      <c r="D299" s="13" t="s">
        <v>229</v>
      </c>
      <c r="E299" s="13"/>
      <c r="F299" s="9">
        <f>F300+F304</f>
        <v>5830349.71</v>
      </c>
      <c r="G299" s="36">
        <f t="shared" si="32"/>
        <v>-257404.37000000011</v>
      </c>
      <c r="H299" s="9">
        <f>H300+H304</f>
        <v>5724452.0599999996</v>
      </c>
      <c r="I299" s="9">
        <f>I300+I304</f>
        <v>5572945.3399999999</v>
      </c>
      <c r="J299" s="20"/>
      <c r="K299" s="21"/>
    </row>
    <row r="300" spans="1:11" s="22" customFormat="1" ht="45" outlineLevel="5" x14ac:dyDescent="0.25">
      <c r="A300" s="26" t="s">
        <v>230</v>
      </c>
      <c r="B300" s="13" t="s">
        <v>6</v>
      </c>
      <c r="C300" s="13" t="s">
        <v>815</v>
      </c>
      <c r="D300" s="13" t="s">
        <v>231</v>
      </c>
      <c r="E300" s="13"/>
      <c r="F300" s="9">
        <f>F301</f>
        <v>965000</v>
      </c>
      <c r="G300" s="36">
        <f t="shared" si="32"/>
        <v>-257385.37</v>
      </c>
      <c r="H300" s="9">
        <f t="shared" ref="H300:I302" si="37">H301</f>
        <v>859102.35</v>
      </c>
      <c r="I300" s="9">
        <f t="shared" si="37"/>
        <v>707614.63</v>
      </c>
      <c r="J300" s="20"/>
      <c r="K300" s="21"/>
    </row>
    <row r="301" spans="1:11" s="22" customFormat="1" ht="37.5" customHeight="1" outlineLevel="6" x14ac:dyDescent="0.25">
      <c r="A301" s="26" t="s">
        <v>232</v>
      </c>
      <c r="B301" s="13" t="s">
        <v>6</v>
      </c>
      <c r="C301" s="13" t="s">
        <v>815</v>
      </c>
      <c r="D301" s="13" t="s">
        <v>233</v>
      </c>
      <c r="E301" s="13"/>
      <c r="F301" s="9">
        <f>F302</f>
        <v>965000</v>
      </c>
      <c r="G301" s="36">
        <f t="shared" si="32"/>
        <v>-257385.37</v>
      </c>
      <c r="H301" s="9">
        <f t="shared" si="37"/>
        <v>859102.35</v>
      </c>
      <c r="I301" s="9">
        <f t="shared" si="37"/>
        <v>707614.63</v>
      </c>
      <c r="J301" s="20"/>
      <c r="K301" s="21"/>
    </row>
    <row r="302" spans="1:11" s="22" customFormat="1" ht="30" outlineLevel="7" x14ac:dyDescent="0.25">
      <c r="A302" s="26" t="s">
        <v>21</v>
      </c>
      <c r="B302" s="13" t="s">
        <v>6</v>
      </c>
      <c r="C302" s="13" t="s">
        <v>815</v>
      </c>
      <c r="D302" s="13" t="s">
        <v>233</v>
      </c>
      <c r="E302" s="13" t="s">
        <v>22</v>
      </c>
      <c r="F302" s="9">
        <f>F303</f>
        <v>965000</v>
      </c>
      <c r="G302" s="36">
        <f t="shared" si="32"/>
        <v>-257385.37</v>
      </c>
      <c r="H302" s="9">
        <f t="shared" si="37"/>
        <v>859102.35</v>
      </c>
      <c r="I302" s="9">
        <f t="shared" si="37"/>
        <v>707614.63</v>
      </c>
      <c r="J302" s="20"/>
      <c r="K302" s="21"/>
    </row>
    <row r="303" spans="1:11" s="22" customFormat="1" ht="30" outlineLevel="7" x14ac:dyDescent="0.25">
      <c r="A303" s="26" t="s">
        <v>23</v>
      </c>
      <c r="B303" s="13" t="s">
        <v>6</v>
      </c>
      <c r="C303" s="13" t="s">
        <v>815</v>
      </c>
      <c r="D303" s="13" t="s">
        <v>233</v>
      </c>
      <c r="E303" s="13" t="s">
        <v>24</v>
      </c>
      <c r="F303" s="9">
        <v>965000</v>
      </c>
      <c r="G303" s="36">
        <f t="shared" si="32"/>
        <v>-257385.37</v>
      </c>
      <c r="H303" s="9">
        <v>859102.35</v>
      </c>
      <c r="I303" s="9">
        <v>707614.63</v>
      </c>
      <c r="J303" s="20"/>
      <c r="K303" s="21"/>
    </row>
    <row r="304" spans="1:11" s="22" customFormat="1" ht="45" outlineLevel="2" x14ac:dyDescent="0.25">
      <c r="A304" s="26" t="s">
        <v>234</v>
      </c>
      <c r="B304" s="13" t="s">
        <v>6</v>
      </c>
      <c r="C304" s="13" t="s">
        <v>815</v>
      </c>
      <c r="D304" s="13" t="s">
        <v>235</v>
      </c>
      <c r="E304" s="13"/>
      <c r="F304" s="9">
        <f>F305</f>
        <v>4865349.71</v>
      </c>
      <c r="G304" s="36">
        <f t="shared" si="32"/>
        <v>-19</v>
      </c>
      <c r="H304" s="9">
        <f t="shared" ref="H304:I306" si="38">H305</f>
        <v>4865349.71</v>
      </c>
      <c r="I304" s="9">
        <f t="shared" si="38"/>
        <v>4865330.71</v>
      </c>
      <c r="J304" s="20"/>
      <c r="K304" s="21"/>
    </row>
    <row r="305" spans="1:11" s="22" customFormat="1" ht="33" customHeight="1" outlineLevel="3" x14ac:dyDescent="0.25">
      <c r="A305" s="26" t="s">
        <v>236</v>
      </c>
      <c r="B305" s="13" t="s">
        <v>6</v>
      </c>
      <c r="C305" s="13" t="s">
        <v>815</v>
      </c>
      <c r="D305" s="13" t="s">
        <v>237</v>
      </c>
      <c r="E305" s="13"/>
      <c r="F305" s="9">
        <f>F306</f>
        <v>4865349.71</v>
      </c>
      <c r="G305" s="36">
        <f t="shared" si="32"/>
        <v>-19</v>
      </c>
      <c r="H305" s="9">
        <f t="shared" si="38"/>
        <v>4865349.71</v>
      </c>
      <c r="I305" s="9">
        <f t="shared" si="38"/>
        <v>4865330.71</v>
      </c>
      <c r="J305" s="20"/>
      <c r="K305" s="21"/>
    </row>
    <row r="306" spans="1:11" s="22" customFormat="1" ht="30" outlineLevel="4" x14ac:dyDescent="0.25">
      <c r="A306" s="26" t="s">
        <v>21</v>
      </c>
      <c r="B306" s="13" t="s">
        <v>6</v>
      </c>
      <c r="C306" s="13" t="s">
        <v>815</v>
      </c>
      <c r="D306" s="13" t="s">
        <v>237</v>
      </c>
      <c r="E306" s="13" t="s">
        <v>22</v>
      </c>
      <c r="F306" s="9">
        <f>F307</f>
        <v>4865349.71</v>
      </c>
      <c r="G306" s="36">
        <f t="shared" si="32"/>
        <v>-19</v>
      </c>
      <c r="H306" s="9">
        <f t="shared" si="38"/>
        <v>4865349.71</v>
      </c>
      <c r="I306" s="9">
        <f t="shared" si="38"/>
        <v>4865330.71</v>
      </c>
      <c r="J306" s="20"/>
      <c r="K306" s="21"/>
    </row>
    <row r="307" spans="1:11" s="22" customFormat="1" ht="30" outlineLevel="5" x14ac:dyDescent="0.25">
      <c r="A307" s="26" t="s">
        <v>23</v>
      </c>
      <c r="B307" s="13" t="s">
        <v>6</v>
      </c>
      <c r="C307" s="13" t="s">
        <v>815</v>
      </c>
      <c r="D307" s="13" t="s">
        <v>237</v>
      </c>
      <c r="E307" s="13" t="s">
        <v>24</v>
      </c>
      <c r="F307" s="9">
        <v>4865349.71</v>
      </c>
      <c r="G307" s="36">
        <f t="shared" si="32"/>
        <v>-19</v>
      </c>
      <c r="H307" s="9">
        <v>4865349.71</v>
      </c>
      <c r="I307" s="9">
        <v>4865330.71</v>
      </c>
      <c r="J307" s="20"/>
      <c r="K307" s="21"/>
    </row>
    <row r="308" spans="1:11" s="22" customFormat="1" outlineLevel="6" x14ac:dyDescent="0.25">
      <c r="A308" s="23" t="s">
        <v>238</v>
      </c>
      <c r="B308" s="24" t="s">
        <v>6</v>
      </c>
      <c r="C308" s="24" t="s">
        <v>816</v>
      </c>
      <c r="D308" s="24"/>
      <c r="E308" s="24"/>
      <c r="F308" s="25">
        <f>F309+F322+F381+F390+F396</f>
        <v>6404486.2800000003</v>
      </c>
      <c r="G308" s="36">
        <f t="shared" si="32"/>
        <v>-637285.91000000108</v>
      </c>
      <c r="H308" s="25">
        <f>H309+H322+H381+H390+H396</f>
        <v>6404486.2800000003</v>
      </c>
      <c r="I308" s="25">
        <f>I309+I322+I381+I390+I396</f>
        <v>5767200.3699999992</v>
      </c>
      <c r="J308" s="20"/>
      <c r="K308" s="21"/>
    </row>
    <row r="309" spans="1:11" s="22" customFormat="1" ht="39" customHeight="1" outlineLevel="7" x14ac:dyDescent="0.25">
      <c r="A309" s="26" t="s">
        <v>199</v>
      </c>
      <c r="B309" s="13" t="s">
        <v>6</v>
      </c>
      <c r="C309" s="13" t="s">
        <v>816</v>
      </c>
      <c r="D309" s="13" t="s">
        <v>200</v>
      </c>
      <c r="E309" s="13"/>
      <c r="F309" s="9">
        <f>F310+F317</f>
        <v>1545000</v>
      </c>
      <c r="G309" s="36">
        <f t="shared" si="32"/>
        <v>-61990</v>
      </c>
      <c r="H309" s="9">
        <f>H310+H317</f>
        <v>1545000</v>
      </c>
      <c r="I309" s="9">
        <f>I310+I317</f>
        <v>1483010</v>
      </c>
      <c r="J309" s="20"/>
      <c r="K309" s="21"/>
    </row>
    <row r="310" spans="1:11" s="22" customFormat="1" ht="30" outlineLevel="7" x14ac:dyDescent="0.25">
      <c r="A310" s="26" t="s">
        <v>201</v>
      </c>
      <c r="B310" s="13" t="s">
        <v>6</v>
      </c>
      <c r="C310" s="13" t="s">
        <v>816</v>
      </c>
      <c r="D310" s="13" t="s">
        <v>202</v>
      </c>
      <c r="E310" s="13"/>
      <c r="F310" s="9">
        <f>F311</f>
        <v>545000</v>
      </c>
      <c r="G310" s="36">
        <f t="shared" si="32"/>
        <v>-61990</v>
      </c>
      <c r="H310" s="9">
        <f>H311</f>
        <v>545000</v>
      </c>
      <c r="I310" s="9">
        <f>I311</f>
        <v>483010</v>
      </c>
      <c r="J310" s="20"/>
      <c r="K310" s="21"/>
    </row>
    <row r="311" spans="1:11" s="22" customFormat="1" ht="63.75" customHeight="1" outlineLevel="7" x14ac:dyDescent="0.25">
      <c r="A311" s="26" t="s">
        <v>239</v>
      </c>
      <c r="B311" s="13" t="s">
        <v>6</v>
      </c>
      <c r="C311" s="13" t="s">
        <v>816</v>
      </c>
      <c r="D311" s="13" t="s">
        <v>240</v>
      </c>
      <c r="E311" s="13"/>
      <c r="F311" s="9">
        <f>F312</f>
        <v>545000</v>
      </c>
      <c r="G311" s="36">
        <f t="shared" si="32"/>
        <v>-61990</v>
      </c>
      <c r="H311" s="9">
        <f>H312</f>
        <v>545000</v>
      </c>
      <c r="I311" s="9">
        <f>I312</f>
        <v>483010</v>
      </c>
      <c r="J311" s="20"/>
      <c r="K311" s="21"/>
    </row>
    <row r="312" spans="1:11" s="22" customFormat="1" ht="60" outlineLevel="7" x14ac:dyDescent="0.25">
      <c r="A312" s="26" t="s">
        <v>241</v>
      </c>
      <c r="B312" s="13" t="s">
        <v>6</v>
      </c>
      <c r="C312" s="13" t="s">
        <v>816</v>
      </c>
      <c r="D312" s="13" t="s">
        <v>242</v>
      </c>
      <c r="E312" s="13"/>
      <c r="F312" s="9">
        <f>F313+F315</f>
        <v>545000</v>
      </c>
      <c r="G312" s="36">
        <f t="shared" si="32"/>
        <v>-61990</v>
      </c>
      <c r="H312" s="9">
        <f>H313+H315</f>
        <v>545000</v>
      </c>
      <c r="I312" s="9">
        <f>I313+I315</f>
        <v>483010</v>
      </c>
      <c r="J312" s="20"/>
      <c r="K312" s="21"/>
    </row>
    <row r="313" spans="1:11" s="22" customFormat="1" ht="30" outlineLevel="4" x14ac:dyDescent="0.25">
      <c r="A313" s="26" t="s">
        <v>21</v>
      </c>
      <c r="B313" s="13" t="s">
        <v>6</v>
      </c>
      <c r="C313" s="13" t="s">
        <v>816</v>
      </c>
      <c r="D313" s="13" t="s">
        <v>242</v>
      </c>
      <c r="E313" s="13" t="s">
        <v>22</v>
      </c>
      <c r="F313" s="9">
        <f>F314</f>
        <v>445000</v>
      </c>
      <c r="G313" s="36">
        <f t="shared" si="32"/>
        <v>-61990</v>
      </c>
      <c r="H313" s="9">
        <f>H314</f>
        <v>445000</v>
      </c>
      <c r="I313" s="9">
        <f>I314</f>
        <v>383010</v>
      </c>
      <c r="J313" s="20"/>
      <c r="K313" s="21"/>
    </row>
    <row r="314" spans="1:11" s="22" customFormat="1" ht="30" outlineLevel="5" x14ac:dyDescent="0.25">
      <c r="A314" s="26" t="s">
        <v>23</v>
      </c>
      <c r="B314" s="13" t="s">
        <v>6</v>
      </c>
      <c r="C314" s="13" t="s">
        <v>816</v>
      </c>
      <c r="D314" s="13" t="s">
        <v>242</v>
      </c>
      <c r="E314" s="13" t="s">
        <v>24</v>
      </c>
      <c r="F314" s="9">
        <v>445000</v>
      </c>
      <c r="G314" s="36">
        <f t="shared" si="32"/>
        <v>-61990</v>
      </c>
      <c r="H314" s="9">
        <v>445000</v>
      </c>
      <c r="I314" s="9">
        <v>383010</v>
      </c>
      <c r="J314" s="20"/>
      <c r="K314" s="21"/>
    </row>
    <row r="315" spans="1:11" s="22" customFormat="1" ht="21" customHeight="1" outlineLevel="6" x14ac:dyDescent="0.25">
      <c r="A315" s="26" t="s">
        <v>437</v>
      </c>
      <c r="B315" s="13" t="s">
        <v>6</v>
      </c>
      <c r="C315" s="13" t="s">
        <v>816</v>
      </c>
      <c r="D315" s="13" t="s">
        <v>242</v>
      </c>
      <c r="E315" s="13" t="s">
        <v>438</v>
      </c>
      <c r="F315" s="9">
        <f>F316</f>
        <v>100000</v>
      </c>
      <c r="G315" s="36">
        <f t="shared" si="32"/>
        <v>0</v>
      </c>
      <c r="H315" s="9">
        <f>H316</f>
        <v>100000</v>
      </c>
      <c r="I315" s="9">
        <f>I316</f>
        <v>100000</v>
      </c>
      <c r="J315" s="20"/>
      <c r="K315" s="21"/>
    </row>
    <row r="316" spans="1:11" s="22" customFormat="1" outlineLevel="7" x14ac:dyDescent="0.25">
      <c r="A316" s="26" t="s">
        <v>458</v>
      </c>
      <c r="B316" s="13" t="s">
        <v>6</v>
      </c>
      <c r="C316" s="13" t="s">
        <v>816</v>
      </c>
      <c r="D316" s="13" t="s">
        <v>242</v>
      </c>
      <c r="E316" s="13" t="s">
        <v>459</v>
      </c>
      <c r="F316" s="9">
        <v>100000</v>
      </c>
      <c r="G316" s="36">
        <f t="shared" si="32"/>
        <v>0</v>
      </c>
      <c r="H316" s="9">
        <v>100000</v>
      </c>
      <c r="I316" s="9">
        <v>100000</v>
      </c>
      <c r="J316" s="20"/>
      <c r="K316" s="21"/>
    </row>
    <row r="317" spans="1:11" s="22" customFormat="1" ht="30" outlineLevel="7" x14ac:dyDescent="0.25">
      <c r="A317" s="26" t="s">
        <v>243</v>
      </c>
      <c r="B317" s="13" t="s">
        <v>6</v>
      </c>
      <c r="C317" s="13" t="s">
        <v>816</v>
      </c>
      <c r="D317" s="13" t="s">
        <v>244</v>
      </c>
      <c r="E317" s="13"/>
      <c r="F317" s="9">
        <f>F318</f>
        <v>1000000</v>
      </c>
      <c r="G317" s="36">
        <f t="shared" si="32"/>
        <v>0</v>
      </c>
      <c r="H317" s="9">
        <f t="shared" ref="H317:I320" si="39">H318</f>
        <v>1000000</v>
      </c>
      <c r="I317" s="9">
        <f t="shared" si="39"/>
        <v>1000000</v>
      </c>
      <c r="J317" s="20"/>
      <c r="K317" s="21"/>
    </row>
    <row r="318" spans="1:11" s="22" customFormat="1" ht="45" outlineLevel="3" x14ac:dyDescent="0.25">
      <c r="A318" s="26" t="s">
        <v>245</v>
      </c>
      <c r="B318" s="13" t="s">
        <v>6</v>
      </c>
      <c r="C318" s="13" t="s">
        <v>816</v>
      </c>
      <c r="D318" s="13" t="s">
        <v>246</v>
      </c>
      <c r="E318" s="13"/>
      <c r="F318" s="9">
        <f>F319</f>
        <v>1000000</v>
      </c>
      <c r="G318" s="36">
        <f t="shared" si="32"/>
        <v>0</v>
      </c>
      <c r="H318" s="9">
        <f t="shared" si="39"/>
        <v>1000000</v>
      </c>
      <c r="I318" s="9">
        <f t="shared" si="39"/>
        <v>1000000</v>
      </c>
      <c r="J318" s="20"/>
      <c r="K318" s="21"/>
    </row>
    <row r="319" spans="1:11" s="22" customFormat="1" ht="66.75" customHeight="1" outlineLevel="3" x14ac:dyDescent="0.25">
      <c r="A319" s="27" t="s">
        <v>247</v>
      </c>
      <c r="B319" s="13" t="s">
        <v>6</v>
      </c>
      <c r="C319" s="13" t="s">
        <v>816</v>
      </c>
      <c r="D319" s="13" t="s">
        <v>248</v>
      </c>
      <c r="E319" s="13"/>
      <c r="F319" s="9">
        <f>F320</f>
        <v>1000000</v>
      </c>
      <c r="G319" s="36">
        <f t="shared" si="32"/>
        <v>0</v>
      </c>
      <c r="H319" s="9">
        <f t="shared" si="39"/>
        <v>1000000</v>
      </c>
      <c r="I319" s="9">
        <f t="shared" si="39"/>
        <v>1000000</v>
      </c>
      <c r="J319" s="20"/>
      <c r="K319" s="21"/>
    </row>
    <row r="320" spans="1:11" s="22" customFormat="1" ht="30" outlineLevel="5" x14ac:dyDescent="0.25">
      <c r="A320" s="26" t="s">
        <v>249</v>
      </c>
      <c r="B320" s="13" t="s">
        <v>6</v>
      </c>
      <c r="C320" s="13" t="s">
        <v>816</v>
      </c>
      <c r="D320" s="13" t="s">
        <v>248</v>
      </c>
      <c r="E320" s="13" t="s">
        <v>250</v>
      </c>
      <c r="F320" s="9">
        <f>F321</f>
        <v>1000000</v>
      </c>
      <c r="G320" s="36">
        <f t="shared" si="32"/>
        <v>0</v>
      </c>
      <c r="H320" s="9">
        <f t="shared" si="39"/>
        <v>1000000</v>
      </c>
      <c r="I320" s="9">
        <f t="shared" si="39"/>
        <v>1000000</v>
      </c>
      <c r="J320" s="20"/>
      <c r="K320" s="21"/>
    </row>
    <row r="321" spans="1:11" s="22" customFormat="1" ht="45" outlineLevel="6" x14ac:dyDescent="0.25">
      <c r="A321" s="26" t="s">
        <v>251</v>
      </c>
      <c r="B321" s="13" t="s">
        <v>6</v>
      </c>
      <c r="C321" s="13" t="s">
        <v>816</v>
      </c>
      <c r="D321" s="13" t="s">
        <v>248</v>
      </c>
      <c r="E321" s="13" t="s">
        <v>252</v>
      </c>
      <c r="F321" s="9">
        <v>1000000</v>
      </c>
      <c r="G321" s="36">
        <f t="shared" si="32"/>
        <v>0</v>
      </c>
      <c r="H321" s="9">
        <v>1000000</v>
      </c>
      <c r="I321" s="9">
        <v>1000000</v>
      </c>
      <c r="J321" s="20"/>
      <c r="K321" s="21"/>
    </row>
    <row r="322" spans="1:11" s="22" customFormat="1" ht="30" outlineLevel="7" x14ac:dyDescent="0.25">
      <c r="A322" s="26" t="s">
        <v>981</v>
      </c>
      <c r="B322" s="13" t="s">
        <v>6</v>
      </c>
      <c r="C322" s="13" t="s">
        <v>816</v>
      </c>
      <c r="D322" s="13" t="s">
        <v>253</v>
      </c>
      <c r="E322" s="13"/>
      <c r="F322" s="9">
        <f>F323+F352</f>
        <v>2845030.4000000004</v>
      </c>
      <c r="G322" s="36">
        <f t="shared" si="32"/>
        <v>-545375.91000000061</v>
      </c>
      <c r="H322" s="9">
        <f>H323+H352</f>
        <v>2845030.3999999999</v>
      </c>
      <c r="I322" s="9">
        <f>I323+I352</f>
        <v>2299654.4899999998</v>
      </c>
      <c r="J322" s="20"/>
      <c r="K322" s="21"/>
    </row>
    <row r="323" spans="1:11" s="22" customFormat="1" ht="30" outlineLevel="7" x14ac:dyDescent="0.25">
      <c r="A323" s="26" t="s">
        <v>983</v>
      </c>
      <c r="B323" s="13" t="s">
        <v>6</v>
      </c>
      <c r="C323" s="13" t="s">
        <v>816</v>
      </c>
      <c r="D323" s="13" t="s">
        <v>982</v>
      </c>
      <c r="E323" s="13"/>
      <c r="F323" s="9">
        <f>F325+F329+F333+F339+F343+F349</f>
        <v>686000</v>
      </c>
      <c r="G323" s="36">
        <f t="shared" si="32"/>
        <v>-540816.4</v>
      </c>
      <c r="H323" s="9">
        <f>H325+H329+H333+H339+H343+H349</f>
        <v>686000</v>
      </c>
      <c r="I323" s="9">
        <f>I325+I329+I333+I339+I343+I349</f>
        <v>145183.6</v>
      </c>
      <c r="J323" s="20"/>
      <c r="K323" s="21"/>
    </row>
    <row r="324" spans="1:11" s="22" customFormat="1" ht="33.75" customHeight="1" outlineLevel="5" x14ac:dyDescent="0.25">
      <c r="A324" s="26" t="s">
        <v>254</v>
      </c>
      <c r="B324" s="13" t="s">
        <v>6</v>
      </c>
      <c r="C324" s="13" t="s">
        <v>816</v>
      </c>
      <c r="D324" s="13" t="s">
        <v>984</v>
      </c>
      <c r="E324" s="13"/>
      <c r="F324" s="9">
        <f>F325</f>
        <v>93650</v>
      </c>
      <c r="G324" s="36">
        <f t="shared" si="32"/>
        <v>-50</v>
      </c>
      <c r="H324" s="9">
        <f t="shared" ref="H324:I326" si="40">H325</f>
        <v>93650</v>
      </c>
      <c r="I324" s="9">
        <f t="shared" si="40"/>
        <v>93600</v>
      </c>
      <c r="J324" s="20"/>
      <c r="K324" s="21"/>
    </row>
    <row r="325" spans="1:11" s="22" customFormat="1" ht="30" outlineLevel="6" x14ac:dyDescent="0.25">
      <c r="A325" s="26" t="s">
        <v>255</v>
      </c>
      <c r="B325" s="13" t="s">
        <v>6</v>
      </c>
      <c r="C325" s="13" t="s">
        <v>816</v>
      </c>
      <c r="D325" s="13" t="s">
        <v>985</v>
      </c>
      <c r="E325" s="13"/>
      <c r="F325" s="9">
        <f>F326</f>
        <v>93650</v>
      </c>
      <c r="G325" s="36">
        <f t="shared" si="32"/>
        <v>-50</v>
      </c>
      <c r="H325" s="9">
        <f t="shared" si="40"/>
        <v>93650</v>
      </c>
      <c r="I325" s="9">
        <f t="shared" si="40"/>
        <v>93600</v>
      </c>
      <c r="J325" s="20"/>
      <c r="K325" s="21"/>
    </row>
    <row r="326" spans="1:11" s="22" customFormat="1" ht="30" outlineLevel="7" x14ac:dyDescent="0.25">
      <c r="A326" s="26" t="s">
        <v>21</v>
      </c>
      <c r="B326" s="13" t="s">
        <v>6</v>
      </c>
      <c r="C326" s="13" t="s">
        <v>816</v>
      </c>
      <c r="D326" s="13" t="s">
        <v>985</v>
      </c>
      <c r="E326" s="13" t="s">
        <v>22</v>
      </c>
      <c r="F326" s="9">
        <f>F327</f>
        <v>93650</v>
      </c>
      <c r="G326" s="36">
        <f t="shared" si="32"/>
        <v>-50</v>
      </c>
      <c r="H326" s="9">
        <f t="shared" si="40"/>
        <v>93650</v>
      </c>
      <c r="I326" s="9">
        <f t="shared" si="40"/>
        <v>93600</v>
      </c>
      <c r="J326" s="20"/>
      <c r="K326" s="21"/>
    </row>
    <row r="327" spans="1:11" s="22" customFormat="1" ht="30" outlineLevel="7" x14ac:dyDescent="0.25">
      <c r="A327" s="26" t="s">
        <v>23</v>
      </c>
      <c r="B327" s="13" t="s">
        <v>6</v>
      </c>
      <c r="C327" s="13" t="s">
        <v>816</v>
      </c>
      <c r="D327" s="13" t="s">
        <v>985</v>
      </c>
      <c r="E327" s="13" t="s">
        <v>24</v>
      </c>
      <c r="F327" s="9">
        <v>93650</v>
      </c>
      <c r="G327" s="36">
        <f t="shared" si="32"/>
        <v>-50</v>
      </c>
      <c r="H327" s="9">
        <v>93650</v>
      </c>
      <c r="I327" s="9">
        <v>93600</v>
      </c>
      <c r="J327" s="20"/>
      <c r="K327" s="21"/>
    </row>
    <row r="328" spans="1:11" s="22" customFormat="1" ht="48.75" customHeight="1" outlineLevel="5" x14ac:dyDescent="0.25">
      <c r="A328" s="26" t="s">
        <v>256</v>
      </c>
      <c r="B328" s="13" t="s">
        <v>6</v>
      </c>
      <c r="C328" s="13" t="s">
        <v>816</v>
      </c>
      <c r="D328" s="13" t="s">
        <v>986</v>
      </c>
      <c r="E328" s="13"/>
      <c r="F328" s="9">
        <f>F329</f>
        <v>100000</v>
      </c>
      <c r="G328" s="36">
        <f t="shared" si="32"/>
        <v>-100000</v>
      </c>
      <c r="H328" s="9">
        <f t="shared" ref="H328:I330" si="41">H329</f>
        <v>100000</v>
      </c>
      <c r="I328" s="9">
        <f t="shared" si="41"/>
        <v>0</v>
      </c>
      <c r="J328" s="20"/>
      <c r="K328" s="21"/>
    </row>
    <row r="329" spans="1:11" s="22" customFormat="1" ht="45" outlineLevel="6" x14ac:dyDescent="0.25">
      <c r="A329" s="26" t="s">
        <v>257</v>
      </c>
      <c r="B329" s="13" t="s">
        <v>6</v>
      </c>
      <c r="C329" s="13" t="s">
        <v>816</v>
      </c>
      <c r="D329" s="13" t="s">
        <v>987</v>
      </c>
      <c r="E329" s="13"/>
      <c r="F329" s="9">
        <f>F330</f>
        <v>100000</v>
      </c>
      <c r="G329" s="36">
        <f t="shared" si="32"/>
        <v>-100000</v>
      </c>
      <c r="H329" s="9">
        <f t="shared" si="41"/>
        <v>100000</v>
      </c>
      <c r="I329" s="9">
        <f t="shared" si="41"/>
        <v>0</v>
      </c>
      <c r="J329" s="20"/>
      <c r="K329" s="21"/>
    </row>
    <row r="330" spans="1:11" s="22" customFormat="1" ht="30" outlineLevel="7" x14ac:dyDescent="0.25">
      <c r="A330" s="26" t="s">
        <v>21</v>
      </c>
      <c r="B330" s="13" t="s">
        <v>6</v>
      </c>
      <c r="C330" s="13" t="s">
        <v>816</v>
      </c>
      <c r="D330" s="13" t="s">
        <v>987</v>
      </c>
      <c r="E330" s="13" t="s">
        <v>22</v>
      </c>
      <c r="F330" s="9">
        <f>F331</f>
        <v>100000</v>
      </c>
      <c r="G330" s="36">
        <f t="shared" si="32"/>
        <v>-100000</v>
      </c>
      <c r="H330" s="9">
        <f t="shared" si="41"/>
        <v>100000</v>
      </c>
      <c r="I330" s="9">
        <f t="shared" si="41"/>
        <v>0</v>
      </c>
      <c r="J330" s="20"/>
      <c r="K330" s="21"/>
    </row>
    <row r="331" spans="1:11" s="22" customFormat="1" ht="30" outlineLevel="7" x14ac:dyDescent="0.25">
      <c r="A331" s="26" t="s">
        <v>23</v>
      </c>
      <c r="B331" s="13" t="s">
        <v>6</v>
      </c>
      <c r="C331" s="13" t="s">
        <v>816</v>
      </c>
      <c r="D331" s="13" t="s">
        <v>987</v>
      </c>
      <c r="E331" s="13" t="s">
        <v>24</v>
      </c>
      <c r="F331" s="9">
        <v>100000</v>
      </c>
      <c r="G331" s="36">
        <f t="shared" si="32"/>
        <v>-100000</v>
      </c>
      <c r="H331" s="9">
        <v>100000</v>
      </c>
      <c r="I331" s="9">
        <v>0</v>
      </c>
      <c r="J331" s="20"/>
      <c r="K331" s="21"/>
    </row>
    <row r="332" spans="1:11" s="22" customFormat="1" ht="60" outlineLevel="7" x14ac:dyDescent="0.25">
      <c r="A332" s="26" t="s">
        <v>907</v>
      </c>
      <c r="B332" s="13" t="s">
        <v>6</v>
      </c>
      <c r="C332" s="13" t="s">
        <v>816</v>
      </c>
      <c r="D332" s="13" t="s">
        <v>988</v>
      </c>
      <c r="E332" s="13"/>
      <c r="F332" s="9">
        <f>F333</f>
        <v>245000</v>
      </c>
      <c r="G332" s="36">
        <f t="shared" si="32"/>
        <v>-227236.4</v>
      </c>
      <c r="H332" s="9">
        <f>H333</f>
        <v>245000</v>
      </c>
      <c r="I332" s="9">
        <f>I333</f>
        <v>17763.599999999999</v>
      </c>
      <c r="J332" s="20"/>
      <c r="K332" s="21"/>
    </row>
    <row r="333" spans="1:11" s="22" customFormat="1" ht="60" outlineLevel="7" x14ac:dyDescent="0.25">
      <c r="A333" s="26" t="s">
        <v>908</v>
      </c>
      <c r="B333" s="13" t="s">
        <v>6</v>
      </c>
      <c r="C333" s="13" t="s">
        <v>816</v>
      </c>
      <c r="D333" s="13" t="s">
        <v>989</v>
      </c>
      <c r="E333" s="13"/>
      <c r="F333" s="9">
        <f>F334+F336</f>
        <v>245000</v>
      </c>
      <c r="G333" s="36">
        <f t="shared" ref="G333:G396" si="42">I333-F333</f>
        <v>-227236.4</v>
      </c>
      <c r="H333" s="9">
        <f>H334+H336</f>
        <v>245000</v>
      </c>
      <c r="I333" s="9">
        <f>I334+I336</f>
        <v>17763.599999999999</v>
      </c>
      <c r="J333" s="20"/>
      <c r="K333" s="21"/>
    </row>
    <row r="334" spans="1:11" s="22" customFormat="1" ht="30" outlineLevel="5" x14ac:dyDescent="0.25">
      <c r="A334" s="26" t="s">
        <v>21</v>
      </c>
      <c r="B334" s="13" t="s">
        <v>6</v>
      </c>
      <c r="C334" s="13" t="s">
        <v>816</v>
      </c>
      <c r="D334" s="13" t="s">
        <v>989</v>
      </c>
      <c r="E334" s="13" t="s">
        <v>22</v>
      </c>
      <c r="F334" s="9">
        <f>F335</f>
        <v>245000</v>
      </c>
      <c r="G334" s="36">
        <f t="shared" si="42"/>
        <v>-227236.4</v>
      </c>
      <c r="H334" s="9">
        <f>H335</f>
        <v>245000</v>
      </c>
      <c r="I334" s="9">
        <f>I335</f>
        <v>17763.599999999999</v>
      </c>
      <c r="J334" s="20"/>
      <c r="K334" s="21"/>
    </row>
    <row r="335" spans="1:11" s="22" customFormat="1" ht="30" outlineLevel="6" x14ac:dyDescent="0.25">
      <c r="A335" s="26" t="s">
        <v>23</v>
      </c>
      <c r="B335" s="13" t="s">
        <v>6</v>
      </c>
      <c r="C335" s="13" t="s">
        <v>816</v>
      </c>
      <c r="D335" s="13" t="s">
        <v>989</v>
      </c>
      <c r="E335" s="13" t="s">
        <v>24</v>
      </c>
      <c r="F335" s="9">
        <v>245000</v>
      </c>
      <c r="G335" s="36">
        <f t="shared" si="42"/>
        <v>-227236.4</v>
      </c>
      <c r="H335" s="9">
        <v>245000</v>
      </c>
      <c r="I335" s="9">
        <v>17763.599999999999</v>
      </c>
      <c r="J335" s="20"/>
      <c r="K335" s="21"/>
    </row>
    <row r="336" spans="1:11" s="22" customFormat="1" hidden="1" outlineLevel="7" x14ac:dyDescent="0.25">
      <c r="A336" s="26" t="s">
        <v>25</v>
      </c>
      <c r="B336" s="13" t="s">
        <v>6</v>
      </c>
      <c r="C336" s="13" t="s">
        <v>816</v>
      </c>
      <c r="D336" s="13" t="s">
        <v>909</v>
      </c>
      <c r="E336" s="13" t="s">
        <v>26</v>
      </c>
      <c r="F336" s="9">
        <f>F337</f>
        <v>0</v>
      </c>
      <c r="G336" s="36">
        <f t="shared" si="42"/>
        <v>0</v>
      </c>
      <c r="H336" s="9">
        <f>H337</f>
        <v>0</v>
      </c>
      <c r="I336" s="9">
        <f>I337</f>
        <v>0</v>
      </c>
      <c r="J336" s="20"/>
      <c r="K336" s="21"/>
    </row>
    <row r="337" spans="1:11" s="22" customFormat="1" hidden="1" outlineLevel="7" x14ac:dyDescent="0.25">
      <c r="A337" s="26" t="s">
        <v>848</v>
      </c>
      <c r="B337" s="13" t="s">
        <v>6</v>
      </c>
      <c r="C337" s="13" t="s">
        <v>816</v>
      </c>
      <c r="D337" s="13" t="s">
        <v>909</v>
      </c>
      <c r="E337" s="13" t="s">
        <v>847</v>
      </c>
      <c r="F337" s="9"/>
      <c r="G337" s="36">
        <f t="shared" si="42"/>
        <v>0</v>
      </c>
      <c r="H337" s="9"/>
      <c r="I337" s="9"/>
      <c r="J337" s="20"/>
      <c r="K337" s="21"/>
    </row>
    <row r="338" spans="1:11" s="22" customFormat="1" ht="45" outlineLevel="5" collapsed="1" x14ac:dyDescent="0.25">
      <c r="A338" s="26" t="s">
        <v>910</v>
      </c>
      <c r="B338" s="13" t="s">
        <v>6</v>
      </c>
      <c r="C338" s="13" t="s">
        <v>816</v>
      </c>
      <c r="D338" s="13" t="s">
        <v>911</v>
      </c>
      <c r="E338" s="13"/>
      <c r="F338" s="9">
        <f>F339</f>
        <v>5000</v>
      </c>
      <c r="G338" s="36">
        <f t="shared" si="42"/>
        <v>0</v>
      </c>
      <c r="H338" s="9">
        <f t="shared" ref="H338:I340" si="43">H339</f>
        <v>5000</v>
      </c>
      <c r="I338" s="9">
        <f t="shared" si="43"/>
        <v>5000</v>
      </c>
      <c r="J338" s="20"/>
      <c r="K338" s="21"/>
    </row>
    <row r="339" spans="1:11" s="22" customFormat="1" ht="30" outlineLevel="6" x14ac:dyDescent="0.25">
      <c r="A339" s="26" t="s">
        <v>258</v>
      </c>
      <c r="B339" s="13" t="s">
        <v>6</v>
      </c>
      <c r="C339" s="13" t="s">
        <v>816</v>
      </c>
      <c r="D339" s="13" t="s">
        <v>912</v>
      </c>
      <c r="E339" s="13"/>
      <c r="F339" s="9">
        <f>F340</f>
        <v>5000</v>
      </c>
      <c r="G339" s="36">
        <f t="shared" si="42"/>
        <v>0</v>
      </c>
      <c r="H339" s="9">
        <f t="shared" si="43"/>
        <v>5000</v>
      </c>
      <c r="I339" s="9">
        <f t="shared" si="43"/>
        <v>5000</v>
      </c>
      <c r="J339" s="20"/>
      <c r="K339" s="21"/>
    </row>
    <row r="340" spans="1:11" s="22" customFormat="1" ht="30" outlineLevel="7" x14ac:dyDescent="0.25">
      <c r="A340" s="26" t="s">
        <v>21</v>
      </c>
      <c r="B340" s="13" t="s">
        <v>6</v>
      </c>
      <c r="C340" s="13" t="s">
        <v>816</v>
      </c>
      <c r="D340" s="13" t="s">
        <v>912</v>
      </c>
      <c r="E340" s="13" t="s">
        <v>22</v>
      </c>
      <c r="F340" s="9">
        <f>F341</f>
        <v>5000</v>
      </c>
      <c r="G340" s="36">
        <f t="shared" si="42"/>
        <v>0</v>
      </c>
      <c r="H340" s="9">
        <f t="shared" si="43"/>
        <v>5000</v>
      </c>
      <c r="I340" s="9">
        <f t="shared" si="43"/>
        <v>5000</v>
      </c>
      <c r="J340" s="20"/>
      <c r="K340" s="21"/>
    </row>
    <row r="341" spans="1:11" s="22" customFormat="1" ht="30" outlineLevel="7" x14ac:dyDescent="0.25">
      <c r="A341" s="26" t="s">
        <v>23</v>
      </c>
      <c r="B341" s="13" t="s">
        <v>6</v>
      </c>
      <c r="C341" s="13" t="s">
        <v>816</v>
      </c>
      <c r="D341" s="13" t="s">
        <v>912</v>
      </c>
      <c r="E341" s="13" t="s">
        <v>24</v>
      </c>
      <c r="F341" s="9">
        <v>5000</v>
      </c>
      <c r="G341" s="36">
        <f t="shared" si="42"/>
        <v>0</v>
      </c>
      <c r="H341" s="9">
        <v>5000</v>
      </c>
      <c r="I341" s="9">
        <v>5000</v>
      </c>
      <c r="J341" s="20"/>
      <c r="K341" s="21"/>
    </row>
    <row r="342" spans="1:11" s="22" customFormat="1" ht="30" outlineLevel="7" x14ac:dyDescent="0.25">
      <c r="A342" s="26" t="s">
        <v>259</v>
      </c>
      <c r="B342" s="13" t="s">
        <v>6</v>
      </c>
      <c r="C342" s="13" t="s">
        <v>816</v>
      </c>
      <c r="D342" s="13" t="s">
        <v>990</v>
      </c>
      <c r="E342" s="13"/>
      <c r="F342" s="9">
        <f>F343</f>
        <v>242350</v>
      </c>
      <c r="G342" s="36">
        <f t="shared" si="42"/>
        <v>-213530</v>
      </c>
      <c r="H342" s="9">
        <f>H343</f>
        <v>242350</v>
      </c>
      <c r="I342" s="9">
        <f>I343</f>
        <v>28820</v>
      </c>
      <c r="J342" s="20"/>
      <c r="K342" s="21"/>
    </row>
    <row r="343" spans="1:11" s="22" customFormat="1" ht="30" outlineLevel="7" x14ac:dyDescent="0.25">
      <c r="A343" s="26" t="s">
        <v>260</v>
      </c>
      <c r="B343" s="13" t="s">
        <v>6</v>
      </c>
      <c r="C343" s="13" t="s">
        <v>816</v>
      </c>
      <c r="D343" s="13" t="s">
        <v>991</v>
      </c>
      <c r="E343" s="13"/>
      <c r="F343" s="9">
        <f>F344+F346</f>
        <v>242350</v>
      </c>
      <c r="G343" s="36">
        <f t="shared" si="42"/>
        <v>-213530</v>
      </c>
      <c r="H343" s="9">
        <f>H344+H346</f>
        <v>242350</v>
      </c>
      <c r="I343" s="9">
        <f>I344+I346</f>
        <v>28820</v>
      </c>
      <c r="J343" s="20"/>
      <c r="K343" s="21"/>
    </row>
    <row r="344" spans="1:11" s="22" customFormat="1" ht="30" outlineLevel="5" x14ac:dyDescent="0.25">
      <c r="A344" s="26" t="s">
        <v>21</v>
      </c>
      <c r="B344" s="13" t="s">
        <v>6</v>
      </c>
      <c r="C344" s="13" t="s">
        <v>816</v>
      </c>
      <c r="D344" s="13" t="s">
        <v>991</v>
      </c>
      <c r="E344" s="13" t="s">
        <v>22</v>
      </c>
      <c r="F344" s="9">
        <f>F345</f>
        <v>242350</v>
      </c>
      <c r="G344" s="36">
        <f t="shared" si="42"/>
        <v>-213530</v>
      </c>
      <c r="H344" s="9">
        <f>H345</f>
        <v>242350</v>
      </c>
      <c r="I344" s="9">
        <f>I345</f>
        <v>28820</v>
      </c>
      <c r="J344" s="20"/>
      <c r="K344" s="21"/>
    </row>
    <row r="345" spans="1:11" s="22" customFormat="1" ht="30" outlineLevel="6" x14ac:dyDescent="0.25">
      <c r="A345" s="26" t="s">
        <v>23</v>
      </c>
      <c r="B345" s="13" t="s">
        <v>6</v>
      </c>
      <c r="C345" s="13" t="s">
        <v>816</v>
      </c>
      <c r="D345" s="13" t="s">
        <v>991</v>
      </c>
      <c r="E345" s="13" t="s">
        <v>24</v>
      </c>
      <c r="F345" s="9">
        <v>242350</v>
      </c>
      <c r="G345" s="36">
        <f t="shared" si="42"/>
        <v>-213530</v>
      </c>
      <c r="H345" s="9">
        <v>242350</v>
      </c>
      <c r="I345" s="9">
        <v>28820</v>
      </c>
      <c r="J345" s="20"/>
      <c r="K345" s="21"/>
    </row>
    <row r="346" spans="1:11" s="22" customFormat="1" hidden="1" outlineLevel="7" x14ac:dyDescent="0.25">
      <c r="A346" s="26" t="s">
        <v>25</v>
      </c>
      <c r="B346" s="13" t="s">
        <v>6</v>
      </c>
      <c r="C346" s="13" t="s">
        <v>816</v>
      </c>
      <c r="D346" s="13" t="s">
        <v>991</v>
      </c>
      <c r="E346" s="13" t="s">
        <v>26</v>
      </c>
      <c r="F346" s="9">
        <f>F347</f>
        <v>0</v>
      </c>
      <c r="G346" s="36">
        <f t="shared" si="42"/>
        <v>0</v>
      </c>
      <c r="H346" s="9">
        <f>H347</f>
        <v>0</v>
      </c>
      <c r="I346" s="9">
        <f>I347</f>
        <v>0</v>
      </c>
      <c r="J346" s="20"/>
      <c r="K346" s="21"/>
    </row>
    <row r="347" spans="1:11" s="22" customFormat="1" hidden="1" outlineLevel="7" x14ac:dyDescent="0.25">
      <c r="A347" s="26" t="s">
        <v>848</v>
      </c>
      <c r="B347" s="13" t="s">
        <v>6</v>
      </c>
      <c r="C347" s="13" t="s">
        <v>816</v>
      </c>
      <c r="D347" s="13" t="s">
        <v>991</v>
      </c>
      <c r="E347" s="13" t="s">
        <v>847</v>
      </c>
      <c r="F347" s="9"/>
      <c r="G347" s="36">
        <f t="shared" si="42"/>
        <v>0</v>
      </c>
      <c r="H347" s="9"/>
      <c r="I347" s="9"/>
      <c r="J347" s="20"/>
      <c r="K347" s="21"/>
    </row>
    <row r="348" spans="1:11" s="22" customFormat="1" hidden="1" outlineLevel="3" x14ac:dyDescent="0.25">
      <c r="A348" s="26" t="s">
        <v>945</v>
      </c>
      <c r="B348" s="13" t="s">
        <v>6</v>
      </c>
      <c r="C348" s="13" t="s">
        <v>816</v>
      </c>
      <c r="D348" s="13" t="s">
        <v>992</v>
      </c>
      <c r="E348" s="13"/>
      <c r="F348" s="9">
        <f>F349</f>
        <v>0</v>
      </c>
      <c r="G348" s="36">
        <f t="shared" si="42"/>
        <v>0</v>
      </c>
      <c r="H348" s="9">
        <f t="shared" ref="H348:I350" si="44">H349</f>
        <v>0</v>
      </c>
      <c r="I348" s="9">
        <f t="shared" si="44"/>
        <v>0</v>
      </c>
      <c r="J348" s="20"/>
      <c r="K348" s="21"/>
    </row>
    <row r="349" spans="1:11" s="22" customFormat="1" ht="24" hidden="1" customHeight="1" outlineLevel="5" x14ac:dyDescent="0.25">
      <c r="A349" s="26" t="s">
        <v>946</v>
      </c>
      <c r="B349" s="13" t="s">
        <v>6</v>
      </c>
      <c r="C349" s="13" t="s">
        <v>816</v>
      </c>
      <c r="D349" s="13" t="s">
        <v>993</v>
      </c>
      <c r="E349" s="13"/>
      <c r="F349" s="9">
        <f>F350</f>
        <v>0</v>
      </c>
      <c r="G349" s="36">
        <f t="shared" si="42"/>
        <v>0</v>
      </c>
      <c r="H349" s="9">
        <f t="shared" si="44"/>
        <v>0</v>
      </c>
      <c r="I349" s="9">
        <f t="shared" si="44"/>
        <v>0</v>
      </c>
      <c r="J349" s="20"/>
      <c r="K349" s="21"/>
    </row>
    <row r="350" spans="1:11" s="22" customFormat="1" ht="36" hidden="1" customHeight="1" outlineLevel="6" x14ac:dyDescent="0.25">
      <c r="A350" s="26" t="s">
        <v>21</v>
      </c>
      <c r="B350" s="13" t="s">
        <v>6</v>
      </c>
      <c r="C350" s="13" t="s">
        <v>816</v>
      </c>
      <c r="D350" s="13" t="s">
        <v>993</v>
      </c>
      <c r="E350" s="13" t="s">
        <v>22</v>
      </c>
      <c r="F350" s="9">
        <f>F351</f>
        <v>0</v>
      </c>
      <c r="G350" s="36">
        <f t="shared" si="42"/>
        <v>0</v>
      </c>
      <c r="H350" s="9">
        <f t="shared" si="44"/>
        <v>0</v>
      </c>
      <c r="I350" s="9">
        <f t="shared" si="44"/>
        <v>0</v>
      </c>
      <c r="J350" s="20"/>
      <c r="K350" s="21"/>
    </row>
    <row r="351" spans="1:11" s="22" customFormat="1" ht="30" hidden="1" outlineLevel="7" x14ac:dyDescent="0.25">
      <c r="A351" s="26" t="s">
        <v>23</v>
      </c>
      <c r="B351" s="13" t="s">
        <v>6</v>
      </c>
      <c r="C351" s="13" t="s">
        <v>816</v>
      </c>
      <c r="D351" s="13" t="s">
        <v>993</v>
      </c>
      <c r="E351" s="13" t="s">
        <v>24</v>
      </c>
      <c r="F351" s="9"/>
      <c r="G351" s="36">
        <f t="shared" si="42"/>
        <v>0</v>
      </c>
      <c r="H351" s="9"/>
      <c r="I351" s="9"/>
      <c r="J351" s="20"/>
      <c r="K351" s="21"/>
    </row>
    <row r="352" spans="1:11" s="22" customFormat="1" ht="45" outlineLevel="7" x14ac:dyDescent="0.25">
      <c r="A352" s="26" t="s">
        <v>995</v>
      </c>
      <c r="B352" s="13" t="s">
        <v>6</v>
      </c>
      <c r="C352" s="13" t="s">
        <v>816</v>
      </c>
      <c r="D352" s="13" t="s">
        <v>994</v>
      </c>
      <c r="E352" s="13"/>
      <c r="F352" s="9">
        <f>F353+F357+F362+F365+F369+F373+F377</f>
        <v>2159030.4000000004</v>
      </c>
      <c r="G352" s="36">
        <f t="shared" si="42"/>
        <v>-4559.5100000007078</v>
      </c>
      <c r="H352" s="9">
        <f>H353+H357+H362+H365+H369+H373+H377</f>
        <v>2159030.4</v>
      </c>
      <c r="I352" s="9">
        <f>I353+I357+I362+I365+I369+I373+I377</f>
        <v>2154470.8899999997</v>
      </c>
      <c r="J352" s="20"/>
      <c r="K352" s="21"/>
    </row>
    <row r="353" spans="1:11" s="22" customFormat="1" ht="30" outlineLevel="7" x14ac:dyDescent="0.25">
      <c r="A353" s="26" t="s">
        <v>1074</v>
      </c>
      <c r="B353" s="13" t="s">
        <v>6</v>
      </c>
      <c r="C353" s="13" t="s">
        <v>816</v>
      </c>
      <c r="D353" s="13" t="s">
        <v>996</v>
      </c>
      <c r="E353" s="13"/>
      <c r="F353" s="9">
        <f>F354</f>
        <v>1169975.8400000001</v>
      </c>
      <c r="G353" s="36">
        <f t="shared" si="42"/>
        <v>-62224.910000000149</v>
      </c>
      <c r="H353" s="9">
        <f t="shared" ref="H353:I355" si="45">H354</f>
        <v>1107750.93</v>
      </c>
      <c r="I353" s="9">
        <f t="shared" si="45"/>
        <v>1107750.93</v>
      </c>
      <c r="J353" s="20"/>
      <c r="K353" s="21"/>
    </row>
    <row r="354" spans="1:11" s="22" customFormat="1" ht="45" outlineLevel="7" x14ac:dyDescent="0.25">
      <c r="A354" s="26" t="s">
        <v>279</v>
      </c>
      <c r="B354" s="13" t="s">
        <v>6</v>
      </c>
      <c r="C354" s="13" t="s">
        <v>816</v>
      </c>
      <c r="D354" s="13" t="s">
        <v>997</v>
      </c>
      <c r="E354" s="13"/>
      <c r="F354" s="9">
        <f>F355</f>
        <v>1169975.8400000001</v>
      </c>
      <c r="G354" s="36">
        <f t="shared" si="42"/>
        <v>-62224.910000000149</v>
      </c>
      <c r="H354" s="9">
        <f t="shared" si="45"/>
        <v>1107750.93</v>
      </c>
      <c r="I354" s="9">
        <f t="shared" si="45"/>
        <v>1107750.93</v>
      </c>
      <c r="J354" s="20"/>
      <c r="K354" s="21"/>
    </row>
    <row r="355" spans="1:11" s="22" customFormat="1" ht="30" outlineLevel="7" x14ac:dyDescent="0.25">
      <c r="A355" s="26" t="s">
        <v>21</v>
      </c>
      <c r="B355" s="13" t="s">
        <v>6</v>
      </c>
      <c r="C355" s="13" t="s">
        <v>816</v>
      </c>
      <c r="D355" s="13" t="s">
        <v>997</v>
      </c>
      <c r="E355" s="13" t="s">
        <v>22</v>
      </c>
      <c r="F355" s="9">
        <f>F356</f>
        <v>1169975.8400000001</v>
      </c>
      <c r="G355" s="36">
        <f t="shared" si="42"/>
        <v>-62224.910000000149</v>
      </c>
      <c r="H355" s="9">
        <f t="shared" si="45"/>
        <v>1107750.93</v>
      </c>
      <c r="I355" s="9">
        <f t="shared" si="45"/>
        <v>1107750.93</v>
      </c>
      <c r="J355" s="20"/>
      <c r="K355" s="21"/>
    </row>
    <row r="356" spans="1:11" s="22" customFormat="1" ht="30" outlineLevel="7" x14ac:dyDescent="0.25">
      <c r="A356" s="26" t="s">
        <v>23</v>
      </c>
      <c r="B356" s="13" t="s">
        <v>6</v>
      </c>
      <c r="C356" s="13" t="s">
        <v>816</v>
      </c>
      <c r="D356" s="13" t="s">
        <v>997</v>
      </c>
      <c r="E356" s="13" t="s">
        <v>24</v>
      </c>
      <c r="F356" s="9">
        <v>1169975.8400000001</v>
      </c>
      <c r="G356" s="36">
        <f t="shared" si="42"/>
        <v>-62224.910000000149</v>
      </c>
      <c r="H356" s="9">
        <v>1107750.93</v>
      </c>
      <c r="I356" s="9">
        <v>1107750.93</v>
      </c>
      <c r="J356" s="20"/>
      <c r="K356" s="21"/>
    </row>
    <row r="357" spans="1:11" s="22" customFormat="1" ht="20.25" customHeight="1" outlineLevel="7" x14ac:dyDescent="0.25">
      <c r="A357" s="26" t="s">
        <v>284</v>
      </c>
      <c r="B357" s="13" t="s">
        <v>6</v>
      </c>
      <c r="C357" s="13" t="s">
        <v>816</v>
      </c>
      <c r="D357" s="13" t="s">
        <v>1050</v>
      </c>
      <c r="E357" s="13"/>
      <c r="F357" s="9">
        <f>F358</f>
        <v>0</v>
      </c>
      <c r="G357" s="36">
        <f t="shared" si="42"/>
        <v>600000</v>
      </c>
      <c r="H357" s="9">
        <f t="shared" ref="H357:I359" si="46">H358</f>
        <v>604559.51</v>
      </c>
      <c r="I357" s="9">
        <f t="shared" si="46"/>
        <v>600000</v>
      </c>
      <c r="J357" s="20"/>
      <c r="K357" s="21"/>
    </row>
    <row r="358" spans="1:11" s="22" customFormat="1" ht="18.75" customHeight="1" outlineLevel="7" x14ac:dyDescent="0.25">
      <c r="A358" s="26" t="s">
        <v>285</v>
      </c>
      <c r="B358" s="13" t="s">
        <v>6</v>
      </c>
      <c r="C358" s="13" t="s">
        <v>816</v>
      </c>
      <c r="D358" s="13" t="s">
        <v>1051</v>
      </c>
      <c r="E358" s="13"/>
      <c r="F358" s="9">
        <f>F359</f>
        <v>0</v>
      </c>
      <c r="G358" s="36">
        <f t="shared" si="42"/>
        <v>600000</v>
      </c>
      <c r="H358" s="9">
        <f t="shared" si="46"/>
        <v>604559.51</v>
      </c>
      <c r="I358" s="9">
        <f t="shared" si="46"/>
        <v>600000</v>
      </c>
      <c r="J358" s="20"/>
      <c r="K358" s="21"/>
    </row>
    <row r="359" spans="1:11" s="22" customFormat="1" ht="30" outlineLevel="7" x14ac:dyDescent="0.25">
      <c r="A359" s="26" t="s">
        <v>21</v>
      </c>
      <c r="B359" s="13" t="s">
        <v>6</v>
      </c>
      <c r="C359" s="13" t="s">
        <v>816</v>
      </c>
      <c r="D359" s="13" t="s">
        <v>1051</v>
      </c>
      <c r="E359" s="13" t="s">
        <v>22</v>
      </c>
      <c r="F359" s="9">
        <f>F360</f>
        <v>0</v>
      </c>
      <c r="G359" s="36">
        <f t="shared" si="42"/>
        <v>600000</v>
      </c>
      <c r="H359" s="9">
        <f t="shared" si="46"/>
        <v>604559.51</v>
      </c>
      <c r="I359" s="9">
        <f t="shared" si="46"/>
        <v>600000</v>
      </c>
      <c r="J359" s="20"/>
      <c r="K359" s="21"/>
    </row>
    <row r="360" spans="1:11" s="22" customFormat="1" ht="30" outlineLevel="7" x14ac:dyDescent="0.25">
      <c r="A360" s="26" t="s">
        <v>23</v>
      </c>
      <c r="B360" s="13" t="s">
        <v>6</v>
      </c>
      <c r="C360" s="13" t="s">
        <v>816</v>
      </c>
      <c r="D360" s="13" t="s">
        <v>1051</v>
      </c>
      <c r="E360" s="13" t="s">
        <v>24</v>
      </c>
      <c r="F360" s="9"/>
      <c r="G360" s="36">
        <f t="shared" si="42"/>
        <v>600000</v>
      </c>
      <c r="H360" s="9">
        <v>604559.51</v>
      </c>
      <c r="I360" s="9">
        <v>600000</v>
      </c>
      <c r="J360" s="20"/>
      <c r="K360" s="21"/>
    </row>
    <row r="361" spans="1:11" s="22" customFormat="1" ht="48.75" hidden="1" customHeight="1" outlineLevel="7" x14ac:dyDescent="0.25">
      <c r="A361" s="26" t="s">
        <v>849</v>
      </c>
      <c r="B361" s="13" t="s">
        <v>6</v>
      </c>
      <c r="C361" s="13" t="s">
        <v>816</v>
      </c>
      <c r="D361" s="13" t="s">
        <v>281</v>
      </c>
      <c r="E361" s="13"/>
      <c r="F361" s="9">
        <f>F362</f>
        <v>0</v>
      </c>
      <c r="G361" s="36">
        <f t="shared" si="42"/>
        <v>0</v>
      </c>
      <c r="H361" s="9">
        <f t="shared" ref="H361:I363" si="47">H362</f>
        <v>0</v>
      </c>
      <c r="I361" s="9">
        <f t="shared" si="47"/>
        <v>0</v>
      </c>
      <c r="J361" s="20"/>
      <c r="K361" s="21"/>
    </row>
    <row r="362" spans="1:11" s="22" customFormat="1" ht="30" hidden="1" outlineLevel="7" x14ac:dyDescent="0.25">
      <c r="A362" s="26" t="s">
        <v>850</v>
      </c>
      <c r="B362" s="13" t="s">
        <v>6</v>
      </c>
      <c r="C362" s="13" t="s">
        <v>816</v>
      </c>
      <c r="D362" s="13" t="s">
        <v>283</v>
      </c>
      <c r="E362" s="13"/>
      <c r="F362" s="9">
        <f>F363</f>
        <v>0</v>
      </c>
      <c r="G362" s="36">
        <f t="shared" si="42"/>
        <v>0</v>
      </c>
      <c r="H362" s="9">
        <f t="shared" si="47"/>
        <v>0</v>
      </c>
      <c r="I362" s="9">
        <f t="shared" si="47"/>
        <v>0</v>
      </c>
      <c r="J362" s="20"/>
      <c r="K362" s="21"/>
    </row>
    <row r="363" spans="1:11" s="22" customFormat="1" ht="30" hidden="1" outlineLevel="7" x14ac:dyDescent="0.25">
      <c r="A363" s="26" t="s">
        <v>21</v>
      </c>
      <c r="B363" s="13" t="s">
        <v>6</v>
      </c>
      <c r="C363" s="13" t="s">
        <v>816</v>
      </c>
      <c r="D363" s="13" t="s">
        <v>283</v>
      </c>
      <c r="E363" s="13" t="s">
        <v>22</v>
      </c>
      <c r="F363" s="9">
        <f>F364</f>
        <v>0</v>
      </c>
      <c r="G363" s="36">
        <f t="shared" si="42"/>
        <v>0</v>
      </c>
      <c r="H363" s="9">
        <f t="shared" si="47"/>
        <v>0</v>
      </c>
      <c r="I363" s="9">
        <f t="shared" si="47"/>
        <v>0</v>
      </c>
      <c r="J363" s="20"/>
      <c r="K363" s="21"/>
    </row>
    <row r="364" spans="1:11" s="22" customFormat="1" ht="30" hidden="1" outlineLevel="7" x14ac:dyDescent="0.25">
      <c r="A364" s="26" t="s">
        <v>23</v>
      </c>
      <c r="B364" s="13" t="s">
        <v>6</v>
      </c>
      <c r="C364" s="13" t="s">
        <v>816</v>
      </c>
      <c r="D364" s="13" t="s">
        <v>283</v>
      </c>
      <c r="E364" s="13" t="s">
        <v>24</v>
      </c>
      <c r="F364" s="9">
        <v>0</v>
      </c>
      <c r="G364" s="36">
        <f t="shared" si="42"/>
        <v>0</v>
      </c>
      <c r="H364" s="9">
        <v>0</v>
      </c>
      <c r="I364" s="9">
        <v>0</v>
      </c>
      <c r="J364" s="20"/>
      <c r="K364" s="21"/>
    </row>
    <row r="365" spans="1:11" s="22" customFormat="1" ht="45" outlineLevel="5" collapsed="1" x14ac:dyDescent="0.25">
      <c r="A365" s="27" t="s">
        <v>1004</v>
      </c>
      <c r="B365" s="13" t="s">
        <v>6</v>
      </c>
      <c r="C365" s="13" t="s">
        <v>816</v>
      </c>
      <c r="D365" s="13" t="s">
        <v>998</v>
      </c>
      <c r="E365" s="13"/>
      <c r="F365" s="9">
        <f>F366</f>
        <v>212106.56</v>
      </c>
      <c r="G365" s="36">
        <f t="shared" si="42"/>
        <v>-198654.83</v>
      </c>
      <c r="H365" s="9">
        <f t="shared" ref="H365:I367" si="48">H366</f>
        <v>13451.73</v>
      </c>
      <c r="I365" s="9">
        <f t="shared" si="48"/>
        <v>13451.73</v>
      </c>
      <c r="J365" s="20"/>
      <c r="K365" s="21"/>
    </row>
    <row r="366" spans="1:11" s="22" customFormat="1" ht="45" outlineLevel="6" x14ac:dyDescent="0.25">
      <c r="A366" s="27" t="s">
        <v>851</v>
      </c>
      <c r="B366" s="13" t="s">
        <v>6</v>
      </c>
      <c r="C366" s="13" t="s">
        <v>816</v>
      </c>
      <c r="D366" s="13" t="s">
        <v>999</v>
      </c>
      <c r="E366" s="13"/>
      <c r="F366" s="9">
        <f>F367</f>
        <v>212106.56</v>
      </c>
      <c r="G366" s="36">
        <f t="shared" si="42"/>
        <v>-198654.83</v>
      </c>
      <c r="H366" s="9">
        <f t="shared" si="48"/>
        <v>13451.73</v>
      </c>
      <c r="I366" s="9">
        <f t="shared" si="48"/>
        <v>13451.73</v>
      </c>
      <c r="J366" s="20"/>
      <c r="K366" s="21"/>
    </row>
    <row r="367" spans="1:11" s="22" customFormat="1" ht="30" outlineLevel="7" x14ac:dyDescent="0.25">
      <c r="A367" s="26" t="s">
        <v>21</v>
      </c>
      <c r="B367" s="13" t="s">
        <v>6</v>
      </c>
      <c r="C367" s="13" t="s">
        <v>816</v>
      </c>
      <c r="D367" s="13" t="s">
        <v>999</v>
      </c>
      <c r="E367" s="13" t="s">
        <v>22</v>
      </c>
      <c r="F367" s="9">
        <f>F368</f>
        <v>212106.56</v>
      </c>
      <c r="G367" s="36">
        <f t="shared" si="42"/>
        <v>-198654.83</v>
      </c>
      <c r="H367" s="9">
        <f t="shared" si="48"/>
        <v>13451.73</v>
      </c>
      <c r="I367" s="9">
        <f t="shared" si="48"/>
        <v>13451.73</v>
      </c>
      <c r="J367" s="20"/>
      <c r="K367" s="21"/>
    </row>
    <row r="368" spans="1:11" s="22" customFormat="1" ht="30" outlineLevel="7" x14ac:dyDescent="0.25">
      <c r="A368" s="26" t="s">
        <v>23</v>
      </c>
      <c r="B368" s="13" t="s">
        <v>6</v>
      </c>
      <c r="C368" s="13" t="s">
        <v>816</v>
      </c>
      <c r="D368" s="13" t="s">
        <v>999</v>
      </c>
      <c r="E368" s="13" t="s">
        <v>24</v>
      </c>
      <c r="F368" s="9">
        <v>212106.56</v>
      </c>
      <c r="G368" s="36">
        <f t="shared" si="42"/>
        <v>-198654.83</v>
      </c>
      <c r="H368" s="9">
        <v>13451.73</v>
      </c>
      <c r="I368" s="9">
        <v>13451.73</v>
      </c>
      <c r="J368" s="20"/>
      <c r="K368" s="21"/>
    </row>
    <row r="369" spans="1:11" s="22" customFormat="1" ht="33" customHeight="1" outlineLevel="7" x14ac:dyDescent="0.25">
      <c r="A369" s="26" t="s">
        <v>280</v>
      </c>
      <c r="B369" s="13" t="s">
        <v>6</v>
      </c>
      <c r="C369" s="13" t="s">
        <v>816</v>
      </c>
      <c r="D369" s="13" t="s">
        <v>1047</v>
      </c>
      <c r="E369" s="13"/>
      <c r="F369" s="9">
        <f>F370</f>
        <v>469228</v>
      </c>
      <c r="G369" s="36">
        <f t="shared" si="42"/>
        <v>-343679.77</v>
      </c>
      <c r="H369" s="9">
        <f t="shared" ref="H369:I371" si="49">H370</f>
        <v>125548.23</v>
      </c>
      <c r="I369" s="9">
        <f t="shared" si="49"/>
        <v>125548.23</v>
      </c>
      <c r="J369" s="20"/>
      <c r="K369" s="21"/>
    </row>
    <row r="370" spans="1:11" s="22" customFormat="1" outlineLevel="7" x14ac:dyDescent="0.25">
      <c r="A370" s="26" t="s">
        <v>282</v>
      </c>
      <c r="B370" s="13" t="s">
        <v>6</v>
      </c>
      <c r="C370" s="13" t="s">
        <v>816</v>
      </c>
      <c r="D370" s="13" t="s">
        <v>1048</v>
      </c>
      <c r="E370" s="13"/>
      <c r="F370" s="9">
        <f>F371</f>
        <v>469228</v>
      </c>
      <c r="G370" s="36">
        <f t="shared" si="42"/>
        <v>-343679.77</v>
      </c>
      <c r="H370" s="9">
        <f t="shared" si="49"/>
        <v>125548.23</v>
      </c>
      <c r="I370" s="9">
        <f t="shared" si="49"/>
        <v>125548.23</v>
      </c>
      <c r="J370" s="20"/>
      <c r="K370" s="21"/>
    </row>
    <row r="371" spans="1:11" s="22" customFormat="1" ht="30" outlineLevel="7" x14ac:dyDescent="0.25">
      <c r="A371" s="26" t="s">
        <v>21</v>
      </c>
      <c r="B371" s="13" t="s">
        <v>6</v>
      </c>
      <c r="C371" s="13" t="s">
        <v>816</v>
      </c>
      <c r="D371" s="13" t="s">
        <v>1048</v>
      </c>
      <c r="E371" s="13" t="s">
        <v>22</v>
      </c>
      <c r="F371" s="9">
        <f>F372</f>
        <v>469228</v>
      </c>
      <c r="G371" s="36">
        <f t="shared" si="42"/>
        <v>-343679.77</v>
      </c>
      <c r="H371" s="9">
        <f t="shared" si="49"/>
        <v>125548.23</v>
      </c>
      <c r="I371" s="9">
        <f t="shared" si="49"/>
        <v>125548.23</v>
      </c>
      <c r="J371" s="20"/>
      <c r="K371" s="21"/>
    </row>
    <row r="372" spans="1:11" s="22" customFormat="1" ht="36.75" customHeight="1" outlineLevel="7" x14ac:dyDescent="0.25">
      <c r="A372" s="26" t="s">
        <v>23</v>
      </c>
      <c r="B372" s="13" t="s">
        <v>6</v>
      </c>
      <c r="C372" s="13" t="s">
        <v>816</v>
      </c>
      <c r="D372" s="13" t="s">
        <v>1048</v>
      </c>
      <c r="E372" s="13" t="s">
        <v>24</v>
      </c>
      <c r="F372" s="9">
        <v>469228</v>
      </c>
      <c r="G372" s="36">
        <f t="shared" si="42"/>
        <v>-343679.77</v>
      </c>
      <c r="H372" s="9">
        <v>125548.23</v>
      </c>
      <c r="I372" s="9">
        <v>125548.23</v>
      </c>
      <c r="J372" s="20"/>
      <c r="K372" s="21"/>
    </row>
    <row r="373" spans="1:11" s="22" customFormat="1" ht="60" hidden="1" outlineLevel="5" x14ac:dyDescent="0.25">
      <c r="A373" s="26" t="s">
        <v>1005</v>
      </c>
      <c r="B373" s="13" t="s">
        <v>6</v>
      </c>
      <c r="C373" s="13" t="s">
        <v>816</v>
      </c>
      <c r="D373" s="13" t="s">
        <v>1000</v>
      </c>
      <c r="E373" s="13"/>
      <c r="F373" s="9">
        <f>F374</f>
        <v>0</v>
      </c>
      <c r="G373" s="36">
        <f t="shared" si="42"/>
        <v>0</v>
      </c>
      <c r="H373" s="9">
        <f t="shared" ref="H373:I375" si="50">H374</f>
        <v>0</v>
      </c>
      <c r="I373" s="9">
        <f t="shared" si="50"/>
        <v>0</v>
      </c>
      <c r="J373" s="20"/>
      <c r="K373" s="21"/>
    </row>
    <row r="374" spans="1:11" s="22" customFormat="1" ht="45" hidden="1" outlineLevel="6" x14ac:dyDescent="0.25">
      <c r="A374" s="26" t="s">
        <v>1006</v>
      </c>
      <c r="B374" s="13" t="s">
        <v>6</v>
      </c>
      <c r="C374" s="13" t="s">
        <v>816</v>
      </c>
      <c r="D374" s="13" t="s">
        <v>1001</v>
      </c>
      <c r="E374" s="13"/>
      <c r="F374" s="9">
        <f>F375</f>
        <v>0</v>
      </c>
      <c r="G374" s="36">
        <f t="shared" si="42"/>
        <v>0</v>
      </c>
      <c r="H374" s="9">
        <f t="shared" si="50"/>
        <v>0</v>
      </c>
      <c r="I374" s="9">
        <f t="shared" si="50"/>
        <v>0</v>
      </c>
      <c r="J374" s="20"/>
      <c r="K374" s="21"/>
    </row>
    <row r="375" spans="1:11" s="22" customFormat="1" ht="30" hidden="1" outlineLevel="7" x14ac:dyDescent="0.25">
      <c r="A375" s="26" t="s">
        <v>21</v>
      </c>
      <c r="B375" s="13" t="s">
        <v>6</v>
      </c>
      <c r="C375" s="13" t="s">
        <v>816</v>
      </c>
      <c r="D375" s="13" t="s">
        <v>1001</v>
      </c>
      <c r="E375" s="13" t="s">
        <v>22</v>
      </c>
      <c r="F375" s="9">
        <f>F376</f>
        <v>0</v>
      </c>
      <c r="G375" s="36">
        <f t="shared" si="42"/>
        <v>0</v>
      </c>
      <c r="H375" s="9">
        <f t="shared" si="50"/>
        <v>0</v>
      </c>
      <c r="I375" s="9">
        <f t="shared" si="50"/>
        <v>0</v>
      </c>
      <c r="J375" s="20"/>
      <c r="K375" s="21"/>
    </row>
    <row r="376" spans="1:11" s="22" customFormat="1" ht="30" hidden="1" outlineLevel="7" x14ac:dyDescent="0.25">
      <c r="A376" s="26" t="s">
        <v>23</v>
      </c>
      <c r="B376" s="13" t="s">
        <v>6</v>
      </c>
      <c r="C376" s="13" t="s">
        <v>816</v>
      </c>
      <c r="D376" s="13" t="s">
        <v>1001</v>
      </c>
      <c r="E376" s="13" t="s">
        <v>24</v>
      </c>
      <c r="F376" s="9"/>
      <c r="G376" s="36">
        <f t="shared" si="42"/>
        <v>0</v>
      </c>
      <c r="H376" s="9"/>
      <c r="I376" s="9"/>
      <c r="J376" s="20"/>
      <c r="K376" s="21"/>
    </row>
    <row r="377" spans="1:11" s="22" customFormat="1" ht="23.25" customHeight="1" outlineLevel="3" collapsed="1" x14ac:dyDescent="0.25">
      <c r="A377" s="26" t="s">
        <v>1033</v>
      </c>
      <c r="B377" s="13" t="s">
        <v>6</v>
      </c>
      <c r="C377" s="13" t="s">
        <v>816</v>
      </c>
      <c r="D377" s="13" t="s">
        <v>1002</v>
      </c>
      <c r="E377" s="13"/>
      <c r="F377" s="9">
        <f>F378</f>
        <v>307720</v>
      </c>
      <c r="G377" s="36">
        <f t="shared" si="42"/>
        <v>0</v>
      </c>
      <c r="H377" s="9">
        <f t="shared" ref="H377:I379" si="51">H378</f>
        <v>307720</v>
      </c>
      <c r="I377" s="9">
        <f t="shared" si="51"/>
        <v>307720</v>
      </c>
      <c r="J377" s="20"/>
      <c r="K377" s="21"/>
    </row>
    <row r="378" spans="1:11" s="22" customFormat="1" ht="30" outlineLevel="5" x14ac:dyDescent="0.25">
      <c r="A378" s="26" t="s">
        <v>286</v>
      </c>
      <c r="B378" s="13" t="s">
        <v>6</v>
      </c>
      <c r="C378" s="13" t="s">
        <v>816</v>
      </c>
      <c r="D378" s="13" t="s">
        <v>1003</v>
      </c>
      <c r="E378" s="13"/>
      <c r="F378" s="9">
        <f>F379</f>
        <v>307720</v>
      </c>
      <c r="G378" s="36">
        <f t="shared" si="42"/>
        <v>0</v>
      </c>
      <c r="H378" s="9">
        <f t="shared" si="51"/>
        <v>307720</v>
      </c>
      <c r="I378" s="9">
        <f t="shared" si="51"/>
        <v>307720</v>
      </c>
      <c r="J378" s="20"/>
      <c r="K378" s="21"/>
    </row>
    <row r="379" spans="1:11" s="22" customFormat="1" ht="30" outlineLevel="6" x14ac:dyDescent="0.25">
      <c r="A379" s="26" t="s">
        <v>21</v>
      </c>
      <c r="B379" s="13" t="s">
        <v>6</v>
      </c>
      <c r="C379" s="13" t="s">
        <v>816</v>
      </c>
      <c r="D379" s="13" t="s">
        <v>1003</v>
      </c>
      <c r="E379" s="13" t="s">
        <v>22</v>
      </c>
      <c r="F379" s="9">
        <f>F380</f>
        <v>307720</v>
      </c>
      <c r="G379" s="36">
        <f t="shared" si="42"/>
        <v>0</v>
      </c>
      <c r="H379" s="9">
        <f t="shared" si="51"/>
        <v>307720</v>
      </c>
      <c r="I379" s="9">
        <f t="shared" si="51"/>
        <v>307720</v>
      </c>
      <c r="J379" s="20"/>
      <c r="K379" s="21"/>
    </row>
    <row r="380" spans="1:11" s="22" customFormat="1" ht="30" outlineLevel="7" x14ac:dyDescent="0.25">
      <c r="A380" s="26" t="s">
        <v>23</v>
      </c>
      <c r="B380" s="13" t="s">
        <v>6</v>
      </c>
      <c r="C380" s="13" t="s">
        <v>816</v>
      </c>
      <c r="D380" s="13" t="s">
        <v>1003</v>
      </c>
      <c r="E380" s="13" t="s">
        <v>24</v>
      </c>
      <c r="F380" s="9">
        <v>307720</v>
      </c>
      <c r="G380" s="36">
        <f t="shared" si="42"/>
        <v>0</v>
      </c>
      <c r="H380" s="9">
        <v>307720</v>
      </c>
      <c r="I380" s="9">
        <v>307720</v>
      </c>
      <c r="J380" s="20"/>
      <c r="K380" s="21"/>
    </row>
    <row r="381" spans="1:11" s="22" customFormat="1" ht="35.25" customHeight="1" outlineLevel="7" x14ac:dyDescent="0.25">
      <c r="A381" s="26" t="s">
        <v>261</v>
      </c>
      <c r="B381" s="13" t="s">
        <v>6</v>
      </c>
      <c r="C381" s="13" t="s">
        <v>816</v>
      </c>
      <c r="D381" s="13" t="s">
        <v>262</v>
      </c>
      <c r="E381" s="13"/>
      <c r="F381" s="9">
        <f>F382+F386</f>
        <v>1984535.88</v>
      </c>
      <c r="G381" s="36">
        <f t="shared" si="42"/>
        <v>0</v>
      </c>
      <c r="H381" s="9">
        <f>H382+H386</f>
        <v>1984535.88</v>
      </c>
      <c r="I381" s="9">
        <f>I382+I386</f>
        <v>1984535.88</v>
      </c>
      <c r="J381" s="20"/>
      <c r="K381" s="21"/>
    </row>
    <row r="382" spans="1:11" s="22" customFormat="1" ht="45" outlineLevel="5" x14ac:dyDescent="0.25">
      <c r="A382" s="26" t="s">
        <v>263</v>
      </c>
      <c r="B382" s="13" t="s">
        <v>6</v>
      </c>
      <c r="C382" s="13" t="s">
        <v>816</v>
      </c>
      <c r="D382" s="13" t="s">
        <v>264</v>
      </c>
      <c r="E382" s="13"/>
      <c r="F382" s="9">
        <f>F383</f>
        <v>1898535.88</v>
      </c>
      <c r="G382" s="36">
        <f t="shared" si="42"/>
        <v>0</v>
      </c>
      <c r="H382" s="9">
        <f t="shared" ref="H382:I384" si="52">H383</f>
        <v>1898535.88</v>
      </c>
      <c r="I382" s="9">
        <f t="shared" si="52"/>
        <v>1898535.88</v>
      </c>
      <c r="J382" s="20"/>
      <c r="K382" s="21"/>
    </row>
    <row r="383" spans="1:11" s="22" customFormat="1" ht="33" customHeight="1" outlineLevel="6" x14ac:dyDescent="0.25">
      <c r="A383" s="26" t="s">
        <v>265</v>
      </c>
      <c r="B383" s="13" t="s">
        <v>6</v>
      </c>
      <c r="C383" s="13" t="s">
        <v>816</v>
      </c>
      <c r="D383" s="13" t="s">
        <v>266</v>
      </c>
      <c r="E383" s="13"/>
      <c r="F383" s="9">
        <f>F384</f>
        <v>1898535.88</v>
      </c>
      <c r="G383" s="36">
        <f t="shared" si="42"/>
        <v>0</v>
      </c>
      <c r="H383" s="9">
        <f t="shared" si="52"/>
        <v>1898535.88</v>
      </c>
      <c r="I383" s="9">
        <f t="shared" si="52"/>
        <v>1898535.88</v>
      </c>
      <c r="J383" s="20"/>
      <c r="K383" s="21"/>
    </row>
    <row r="384" spans="1:11" s="22" customFormat="1" outlineLevel="7" x14ac:dyDescent="0.25">
      <c r="A384" s="26" t="s">
        <v>25</v>
      </c>
      <c r="B384" s="13" t="s">
        <v>6</v>
      </c>
      <c r="C384" s="13" t="s">
        <v>816</v>
      </c>
      <c r="D384" s="13" t="s">
        <v>266</v>
      </c>
      <c r="E384" s="13" t="s">
        <v>26</v>
      </c>
      <c r="F384" s="9">
        <f>F385</f>
        <v>1898535.88</v>
      </c>
      <c r="G384" s="36">
        <f t="shared" si="42"/>
        <v>0</v>
      </c>
      <c r="H384" s="9">
        <f t="shared" si="52"/>
        <v>1898535.88</v>
      </c>
      <c r="I384" s="9">
        <f t="shared" si="52"/>
        <v>1898535.88</v>
      </c>
      <c r="J384" s="20"/>
      <c r="K384" s="21"/>
    </row>
    <row r="385" spans="1:11" s="22" customFormat="1" ht="45" outlineLevel="7" x14ac:dyDescent="0.25">
      <c r="A385" s="26" t="s">
        <v>207</v>
      </c>
      <c r="B385" s="13" t="s">
        <v>6</v>
      </c>
      <c r="C385" s="13" t="s">
        <v>816</v>
      </c>
      <c r="D385" s="13" t="s">
        <v>266</v>
      </c>
      <c r="E385" s="13" t="s">
        <v>208</v>
      </c>
      <c r="F385" s="9">
        <v>1898535.88</v>
      </c>
      <c r="G385" s="36">
        <f t="shared" si="42"/>
        <v>0</v>
      </c>
      <c r="H385" s="9">
        <v>1898535.88</v>
      </c>
      <c r="I385" s="9">
        <v>1898535.88</v>
      </c>
      <c r="J385" s="20"/>
      <c r="K385" s="21"/>
    </row>
    <row r="386" spans="1:11" s="22" customFormat="1" ht="45" outlineLevel="3" x14ac:dyDescent="0.25">
      <c r="A386" s="26" t="s">
        <v>267</v>
      </c>
      <c r="B386" s="13" t="s">
        <v>6</v>
      </c>
      <c r="C386" s="13" t="s">
        <v>816</v>
      </c>
      <c r="D386" s="13" t="s">
        <v>268</v>
      </c>
      <c r="E386" s="13"/>
      <c r="F386" s="9">
        <f>F387</f>
        <v>86000</v>
      </c>
      <c r="G386" s="36">
        <f t="shared" si="42"/>
        <v>0</v>
      </c>
      <c r="H386" s="9">
        <f t="shared" ref="H386:I388" si="53">H387</f>
        <v>86000</v>
      </c>
      <c r="I386" s="9">
        <f t="shared" si="53"/>
        <v>86000</v>
      </c>
      <c r="J386" s="20"/>
      <c r="K386" s="21"/>
    </row>
    <row r="387" spans="1:11" s="22" customFormat="1" ht="33" customHeight="1" outlineLevel="4" x14ac:dyDescent="0.25">
      <c r="A387" s="26" t="s">
        <v>269</v>
      </c>
      <c r="B387" s="13" t="s">
        <v>6</v>
      </c>
      <c r="C387" s="13" t="s">
        <v>816</v>
      </c>
      <c r="D387" s="13" t="s">
        <v>270</v>
      </c>
      <c r="E387" s="13"/>
      <c r="F387" s="9">
        <f>F388</f>
        <v>86000</v>
      </c>
      <c r="G387" s="36">
        <f t="shared" si="42"/>
        <v>0</v>
      </c>
      <c r="H387" s="9">
        <f t="shared" si="53"/>
        <v>86000</v>
      </c>
      <c r="I387" s="9">
        <f t="shared" si="53"/>
        <v>86000</v>
      </c>
      <c r="J387" s="20"/>
      <c r="K387" s="21"/>
    </row>
    <row r="388" spans="1:11" s="22" customFormat="1" ht="30" outlineLevel="5" x14ac:dyDescent="0.25">
      <c r="A388" s="26" t="s">
        <v>21</v>
      </c>
      <c r="B388" s="13" t="s">
        <v>6</v>
      </c>
      <c r="C388" s="13" t="s">
        <v>816</v>
      </c>
      <c r="D388" s="13" t="s">
        <v>270</v>
      </c>
      <c r="E388" s="13" t="s">
        <v>22</v>
      </c>
      <c r="F388" s="9">
        <f>F389</f>
        <v>86000</v>
      </c>
      <c r="G388" s="36">
        <f t="shared" si="42"/>
        <v>0</v>
      </c>
      <c r="H388" s="9">
        <f t="shared" si="53"/>
        <v>86000</v>
      </c>
      <c r="I388" s="9">
        <f t="shared" si="53"/>
        <v>86000</v>
      </c>
      <c r="J388" s="20"/>
      <c r="K388" s="21"/>
    </row>
    <row r="389" spans="1:11" s="22" customFormat="1" ht="30" outlineLevel="6" x14ac:dyDescent="0.25">
      <c r="A389" s="26" t="s">
        <v>23</v>
      </c>
      <c r="B389" s="13" t="s">
        <v>6</v>
      </c>
      <c r="C389" s="13" t="s">
        <v>816</v>
      </c>
      <c r="D389" s="13" t="s">
        <v>270</v>
      </c>
      <c r="E389" s="13" t="s">
        <v>24</v>
      </c>
      <c r="F389" s="9">
        <v>86000</v>
      </c>
      <c r="G389" s="36">
        <f t="shared" si="42"/>
        <v>0</v>
      </c>
      <c r="H389" s="9">
        <v>86000</v>
      </c>
      <c r="I389" s="9">
        <v>86000</v>
      </c>
      <c r="J389" s="20"/>
      <c r="K389" s="21"/>
    </row>
    <row r="390" spans="1:11" s="22" customFormat="1" ht="30" hidden="1" outlineLevel="7" x14ac:dyDescent="0.25">
      <c r="A390" s="26" t="s">
        <v>271</v>
      </c>
      <c r="B390" s="13" t="s">
        <v>6</v>
      </c>
      <c r="C390" s="13" t="s">
        <v>816</v>
      </c>
      <c r="D390" s="13" t="s">
        <v>272</v>
      </c>
      <c r="E390" s="13"/>
      <c r="F390" s="9">
        <f>F391</f>
        <v>0</v>
      </c>
      <c r="G390" s="36">
        <f t="shared" si="42"/>
        <v>0</v>
      </c>
      <c r="H390" s="9">
        <f t="shared" ref="H390:I394" si="54">H391</f>
        <v>0</v>
      </c>
      <c r="I390" s="9">
        <f t="shared" si="54"/>
        <v>0</v>
      </c>
      <c r="J390" s="20"/>
      <c r="K390" s="21"/>
    </row>
    <row r="391" spans="1:11" s="22" customFormat="1" ht="30" hidden="1" outlineLevel="7" x14ac:dyDescent="0.25">
      <c r="A391" s="26" t="s">
        <v>273</v>
      </c>
      <c r="B391" s="13" t="s">
        <v>6</v>
      </c>
      <c r="C391" s="13" t="s">
        <v>816</v>
      </c>
      <c r="D391" s="13" t="s">
        <v>274</v>
      </c>
      <c r="E391" s="13"/>
      <c r="F391" s="9">
        <f>F392</f>
        <v>0</v>
      </c>
      <c r="G391" s="36">
        <f t="shared" si="42"/>
        <v>0</v>
      </c>
      <c r="H391" s="9">
        <f t="shared" si="54"/>
        <v>0</v>
      </c>
      <c r="I391" s="9">
        <f t="shared" si="54"/>
        <v>0</v>
      </c>
      <c r="J391" s="20"/>
      <c r="K391" s="21"/>
    </row>
    <row r="392" spans="1:11" s="22" customFormat="1" ht="30" hidden="1" outlineLevel="3" x14ac:dyDescent="0.25">
      <c r="A392" s="26" t="s">
        <v>275</v>
      </c>
      <c r="B392" s="13" t="s">
        <v>6</v>
      </c>
      <c r="C392" s="13" t="s">
        <v>816</v>
      </c>
      <c r="D392" s="13" t="s">
        <v>276</v>
      </c>
      <c r="E392" s="13"/>
      <c r="F392" s="9">
        <f>F393</f>
        <v>0</v>
      </c>
      <c r="G392" s="36">
        <f t="shared" si="42"/>
        <v>0</v>
      </c>
      <c r="H392" s="9">
        <f t="shared" si="54"/>
        <v>0</v>
      </c>
      <c r="I392" s="9">
        <f t="shared" si="54"/>
        <v>0</v>
      </c>
      <c r="J392" s="20"/>
      <c r="K392" s="21"/>
    </row>
    <row r="393" spans="1:11" s="22" customFormat="1" ht="30" hidden="1" outlineLevel="6" x14ac:dyDescent="0.25">
      <c r="A393" s="26" t="s">
        <v>277</v>
      </c>
      <c r="B393" s="13" t="s">
        <v>6</v>
      </c>
      <c r="C393" s="13" t="s">
        <v>816</v>
      </c>
      <c r="D393" s="13" t="s">
        <v>278</v>
      </c>
      <c r="E393" s="13"/>
      <c r="F393" s="9">
        <f>F394</f>
        <v>0</v>
      </c>
      <c r="G393" s="36">
        <f t="shared" si="42"/>
        <v>0</v>
      </c>
      <c r="H393" s="9">
        <f t="shared" si="54"/>
        <v>0</v>
      </c>
      <c r="I393" s="9">
        <f t="shared" si="54"/>
        <v>0</v>
      </c>
      <c r="J393" s="20"/>
      <c r="K393" s="21"/>
    </row>
    <row r="394" spans="1:11" s="22" customFormat="1" ht="30" hidden="1" outlineLevel="7" x14ac:dyDescent="0.25">
      <c r="A394" s="26" t="s">
        <v>21</v>
      </c>
      <c r="B394" s="13" t="s">
        <v>6</v>
      </c>
      <c r="C394" s="13" t="s">
        <v>816</v>
      </c>
      <c r="D394" s="13" t="s">
        <v>278</v>
      </c>
      <c r="E394" s="13" t="s">
        <v>22</v>
      </c>
      <c r="F394" s="9">
        <f>F395</f>
        <v>0</v>
      </c>
      <c r="G394" s="36">
        <f t="shared" si="42"/>
        <v>0</v>
      </c>
      <c r="H394" s="9">
        <f t="shared" si="54"/>
        <v>0</v>
      </c>
      <c r="I394" s="9">
        <f t="shared" si="54"/>
        <v>0</v>
      </c>
      <c r="J394" s="20"/>
      <c r="K394" s="21"/>
    </row>
    <row r="395" spans="1:11" s="22" customFormat="1" ht="30" hidden="1" outlineLevel="7" x14ac:dyDescent="0.25">
      <c r="A395" s="26" t="s">
        <v>23</v>
      </c>
      <c r="B395" s="13" t="s">
        <v>6</v>
      </c>
      <c r="C395" s="13" t="s">
        <v>816</v>
      </c>
      <c r="D395" s="13" t="s">
        <v>278</v>
      </c>
      <c r="E395" s="13" t="s">
        <v>24</v>
      </c>
      <c r="F395" s="9">
        <v>0</v>
      </c>
      <c r="G395" s="36">
        <f t="shared" si="42"/>
        <v>0</v>
      </c>
      <c r="H395" s="9">
        <v>0</v>
      </c>
      <c r="I395" s="9">
        <v>0</v>
      </c>
      <c r="J395" s="20"/>
      <c r="K395" s="21"/>
    </row>
    <row r="396" spans="1:11" s="22" customFormat="1" outlineLevel="1" collapsed="1" x14ac:dyDescent="0.25">
      <c r="A396" s="26" t="s">
        <v>149</v>
      </c>
      <c r="B396" s="13" t="s">
        <v>6</v>
      </c>
      <c r="C396" s="13" t="s">
        <v>816</v>
      </c>
      <c r="D396" s="13" t="s">
        <v>150</v>
      </c>
      <c r="E396" s="13"/>
      <c r="F396" s="9">
        <f>F397</f>
        <v>29920</v>
      </c>
      <c r="G396" s="36">
        <f t="shared" si="42"/>
        <v>-29920</v>
      </c>
      <c r="H396" s="9">
        <f t="shared" ref="H396:I398" si="55">H397</f>
        <v>29920</v>
      </c>
      <c r="I396" s="9">
        <f t="shared" si="55"/>
        <v>0</v>
      </c>
      <c r="J396" s="20"/>
      <c r="K396" s="21"/>
    </row>
    <row r="397" spans="1:11" s="22" customFormat="1" ht="45" outlineLevel="2" x14ac:dyDescent="0.25">
      <c r="A397" s="28" t="s">
        <v>929</v>
      </c>
      <c r="B397" s="13" t="s">
        <v>6</v>
      </c>
      <c r="C397" s="13" t="s">
        <v>816</v>
      </c>
      <c r="D397" s="13" t="s">
        <v>287</v>
      </c>
      <c r="E397" s="13"/>
      <c r="F397" s="9">
        <f>F398</f>
        <v>29920</v>
      </c>
      <c r="G397" s="36">
        <f t="shared" ref="G397:G462" si="56">I397-F397</f>
        <v>-29920</v>
      </c>
      <c r="H397" s="9">
        <f t="shared" si="55"/>
        <v>29920</v>
      </c>
      <c r="I397" s="9">
        <f t="shared" si="55"/>
        <v>0</v>
      </c>
      <c r="J397" s="20"/>
      <c r="K397" s="21"/>
    </row>
    <row r="398" spans="1:11" s="22" customFormat="1" ht="30" outlineLevel="3" x14ac:dyDescent="0.25">
      <c r="A398" s="26" t="s">
        <v>21</v>
      </c>
      <c r="B398" s="13" t="s">
        <v>6</v>
      </c>
      <c r="C398" s="13" t="s">
        <v>816</v>
      </c>
      <c r="D398" s="13" t="s">
        <v>287</v>
      </c>
      <c r="E398" s="13" t="s">
        <v>22</v>
      </c>
      <c r="F398" s="9">
        <f>F399</f>
        <v>29920</v>
      </c>
      <c r="G398" s="36">
        <f t="shared" si="56"/>
        <v>-29920</v>
      </c>
      <c r="H398" s="9">
        <f t="shared" si="55"/>
        <v>29920</v>
      </c>
      <c r="I398" s="9">
        <f t="shared" si="55"/>
        <v>0</v>
      </c>
      <c r="J398" s="20"/>
      <c r="K398" s="21"/>
    </row>
    <row r="399" spans="1:11" s="22" customFormat="1" ht="30" outlineLevel="4" x14ac:dyDescent="0.25">
      <c r="A399" s="26" t="s">
        <v>23</v>
      </c>
      <c r="B399" s="13" t="s">
        <v>6</v>
      </c>
      <c r="C399" s="13" t="s">
        <v>816</v>
      </c>
      <c r="D399" s="13" t="s">
        <v>287</v>
      </c>
      <c r="E399" s="13" t="s">
        <v>24</v>
      </c>
      <c r="F399" s="9">
        <v>29920</v>
      </c>
      <c r="G399" s="36">
        <f t="shared" si="56"/>
        <v>-29920</v>
      </c>
      <c r="H399" s="9">
        <v>29920</v>
      </c>
      <c r="I399" s="9">
        <v>0</v>
      </c>
      <c r="J399" s="20"/>
      <c r="K399" s="21"/>
    </row>
    <row r="400" spans="1:11" s="22" customFormat="1" outlineLevel="5" x14ac:dyDescent="0.25">
      <c r="A400" s="23" t="s">
        <v>288</v>
      </c>
      <c r="B400" s="24" t="s">
        <v>6</v>
      </c>
      <c r="C400" s="24" t="s">
        <v>817</v>
      </c>
      <c r="D400" s="24"/>
      <c r="E400" s="24"/>
      <c r="F400" s="25">
        <f>F401+F410</f>
        <v>19856388.75</v>
      </c>
      <c r="G400" s="36">
        <f t="shared" si="56"/>
        <v>-7871329.6400000006</v>
      </c>
      <c r="H400" s="25">
        <f>H401+H410</f>
        <v>19829995.75</v>
      </c>
      <c r="I400" s="25">
        <f>I401+I410</f>
        <v>11985059.109999999</v>
      </c>
      <c r="J400" s="20"/>
      <c r="K400" s="21"/>
    </row>
    <row r="401" spans="1:11" s="22" customFormat="1" outlineLevel="6" x14ac:dyDescent="0.25">
      <c r="A401" s="23" t="s">
        <v>289</v>
      </c>
      <c r="B401" s="24" t="s">
        <v>6</v>
      </c>
      <c r="C401" s="24" t="s">
        <v>818</v>
      </c>
      <c r="D401" s="24"/>
      <c r="E401" s="24"/>
      <c r="F401" s="25">
        <f>F402</f>
        <v>600000</v>
      </c>
      <c r="G401" s="36">
        <f t="shared" si="56"/>
        <v>-365840.01</v>
      </c>
      <c r="H401" s="25">
        <f t="shared" ref="H401:I404" si="57">H402</f>
        <v>457146.95999999996</v>
      </c>
      <c r="I401" s="25">
        <f t="shared" si="57"/>
        <v>234159.99</v>
      </c>
      <c r="J401" s="20"/>
      <c r="K401" s="21"/>
    </row>
    <row r="402" spans="1:11" s="22" customFormat="1" ht="30" outlineLevel="7" x14ac:dyDescent="0.25">
      <c r="A402" s="26" t="s">
        <v>290</v>
      </c>
      <c r="B402" s="13" t="s">
        <v>6</v>
      </c>
      <c r="C402" s="13" t="s">
        <v>818</v>
      </c>
      <c r="D402" s="13" t="s">
        <v>291</v>
      </c>
      <c r="E402" s="13"/>
      <c r="F402" s="9">
        <f>F403</f>
        <v>600000</v>
      </c>
      <c r="G402" s="36">
        <f t="shared" si="56"/>
        <v>-365840.01</v>
      </c>
      <c r="H402" s="9">
        <f t="shared" si="57"/>
        <v>457146.95999999996</v>
      </c>
      <c r="I402" s="9">
        <f t="shared" si="57"/>
        <v>234159.99</v>
      </c>
      <c r="J402" s="20"/>
      <c r="K402" s="21"/>
    </row>
    <row r="403" spans="1:11" s="22" customFormat="1" ht="45" outlineLevel="7" x14ac:dyDescent="0.25">
      <c r="A403" s="26" t="s">
        <v>292</v>
      </c>
      <c r="B403" s="13" t="s">
        <v>6</v>
      </c>
      <c r="C403" s="13" t="s">
        <v>818</v>
      </c>
      <c r="D403" s="13" t="s">
        <v>293</v>
      </c>
      <c r="E403" s="13"/>
      <c r="F403" s="9">
        <f>F404</f>
        <v>600000</v>
      </c>
      <c r="G403" s="36">
        <f t="shared" si="56"/>
        <v>-365840.01</v>
      </c>
      <c r="H403" s="9">
        <f t="shared" si="57"/>
        <v>457146.95999999996</v>
      </c>
      <c r="I403" s="9">
        <f t="shared" si="57"/>
        <v>234159.99</v>
      </c>
      <c r="J403" s="20"/>
      <c r="K403" s="21"/>
    </row>
    <row r="404" spans="1:11" s="22" customFormat="1" ht="30" outlineLevel="7" x14ac:dyDescent="0.25">
      <c r="A404" s="26" t="s">
        <v>294</v>
      </c>
      <c r="B404" s="13" t="s">
        <v>6</v>
      </c>
      <c r="C404" s="13" t="s">
        <v>818</v>
      </c>
      <c r="D404" s="13" t="s">
        <v>295</v>
      </c>
      <c r="E404" s="13"/>
      <c r="F404" s="9">
        <f>F405</f>
        <v>600000</v>
      </c>
      <c r="G404" s="36">
        <f t="shared" si="56"/>
        <v>-365840.01</v>
      </c>
      <c r="H404" s="9">
        <f t="shared" si="57"/>
        <v>457146.95999999996</v>
      </c>
      <c r="I404" s="9">
        <f t="shared" si="57"/>
        <v>234159.99</v>
      </c>
      <c r="J404" s="20"/>
      <c r="K404" s="21"/>
    </row>
    <row r="405" spans="1:11" s="22" customFormat="1" ht="30" outlineLevel="7" x14ac:dyDescent="0.25">
      <c r="A405" s="26" t="s">
        <v>296</v>
      </c>
      <c r="B405" s="13" t="s">
        <v>6</v>
      </c>
      <c r="C405" s="13" t="s">
        <v>818</v>
      </c>
      <c r="D405" s="13" t="s">
        <v>297</v>
      </c>
      <c r="E405" s="13"/>
      <c r="F405" s="9">
        <f>F406+F408</f>
        <v>600000</v>
      </c>
      <c r="G405" s="36">
        <f t="shared" si="56"/>
        <v>-365840.01</v>
      </c>
      <c r="H405" s="9">
        <f>H406+H408</f>
        <v>457146.95999999996</v>
      </c>
      <c r="I405" s="9">
        <f>I406+I408</f>
        <v>234159.99</v>
      </c>
      <c r="J405" s="20"/>
      <c r="K405" s="21"/>
    </row>
    <row r="406" spans="1:11" s="22" customFormat="1" ht="30" outlineLevel="2" x14ac:dyDescent="0.25">
      <c r="A406" s="26" t="s">
        <v>21</v>
      </c>
      <c r="B406" s="13" t="s">
        <v>6</v>
      </c>
      <c r="C406" s="13" t="s">
        <v>818</v>
      </c>
      <c r="D406" s="13" t="s">
        <v>297</v>
      </c>
      <c r="E406" s="13" t="s">
        <v>22</v>
      </c>
      <c r="F406" s="9">
        <f>F407</f>
        <v>594516.96</v>
      </c>
      <c r="G406" s="36">
        <f t="shared" si="56"/>
        <v>-367820.26999999996</v>
      </c>
      <c r="H406" s="9">
        <f>H407</f>
        <v>449683.66</v>
      </c>
      <c r="I406" s="9">
        <f>I407</f>
        <v>226696.69</v>
      </c>
      <c r="J406" s="20"/>
      <c r="K406" s="21"/>
    </row>
    <row r="407" spans="1:11" s="22" customFormat="1" ht="30" outlineLevel="3" x14ac:dyDescent="0.25">
      <c r="A407" s="26" t="s">
        <v>23</v>
      </c>
      <c r="B407" s="13" t="s">
        <v>6</v>
      </c>
      <c r="C407" s="13" t="s">
        <v>818</v>
      </c>
      <c r="D407" s="13" t="s">
        <v>297</v>
      </c>
      <c r="E407" s="13" t="s">
        <v>24</v>
      </c>
      <c r="F407" s="9">
        <v>594516.96</v>
      </c>
      <c r="G407" s="36">
        <f t="shared" si="56"/>
        <v>-367820.26999999996</v>
      </c>
      <c r="H407" s="9">
        <v>449683.66</v>
      </c>
      <c r="I407" s="9">
        <v>226696.69</v>
      </c>
      <c r="J407" s="20"/>
      <c r="K407" s="21"/>
    </row>
    <row r="408" spans="1:11" s="22" customFormat="1" outlineLevel="4" x14ac:dyDescent="0.25">
      <c r="A408" s="26" t="s">
        <v>25</v>
      </c>
      <c r="B408" s="13" t="s">
        <v>6</v>
      </c>
      <c r="C408" s="13" t="s">
        <v>818</v>
      </c>
      <c r="D408" s="13" t="s">
        <v>297</v>
      </c>
      <c r="E408" s="13" t="s">
        <v>26</v>
      </c>
      <c r="F408" s="9">
        <f>F409</f>
        <v>5483.04</v>
      </c>
      <c r="G408" s="36">
        <f t="shared" si="56"/>
        <v>1980.2600000000002</v>
      </c>
      <c r="H408" s="9">
        <f>H409</f>
        <v>7463.3</v>
      </c>
      <c r="I408" s="9">
        <f>I409</f>
        <v>7463.3</v>
      </c>
      <c r="J408" s="20"/>
      <c r="K408" s="21"/>
    </row>
    <row r="409" spans="1:11" s="22" customFormat="1" outlineLevel="5" x14ac:dyDescent="0.25">
      <c r="A409" s="26" t="s">
        <v>27</v>
      </c>
      <c r="B409" s="13" t="s">
        <v>6</v>
      </c>
      <c r="C409" s="13" t="s">
        <v>818</v>
      </c>
      <c r="D409" s="13" t="s">
        <v>297</v>
      </c>
      <c r="E409" s="13" t="s">
        <v>28</v>
      </c>
      <c r="F409" s="9">
        <v>5483.04</v>
      </c>
      <c r="G409" s="36">
        <f t="shared" si="56"/>
        <v>1980.2600000000002</v>
      </c>
      <c r="H409" s="9">
        <v>7463.3</v>
      </c>
      <c r="I409" s="9">
        <v>7463.3</v>
      </c>
      <c r="J409" s="20"/>
      <c r="K409" s="21"/>
    </row>
    <row r="410" spans="1:11" s="22" customFormat="1" outlineLevel="6" x14ac:dyDescent="0.25">
      <c r="A410" s="23" t="s">
        <v>298</v>
      </c>
      <c r="B410" s="24" t="s">
        <v>6</v>
      </c>
      <c r="C410" s="24" t="s">
        <v>819</v>
      </c>
      <c r="D410" s="24"/>
      <c r="E410" s="24"/>
      <c r="F410" s="25">
        <f>F411+F432+F453+F461</f>
        <v>19256388.75</v>
      </c>
      <c r="G410" s="36">
        <f t="shared" si="56"/>
        <v>-7505489.6300000008</v>
      </c>
      <c r="H410" s="25">
        <f>H411+H432+H453+H461</f>
        <v>19372848.789999999</v>
      </c>
      <c r="I410" s="25">
        <f>I411+I432+I453+I461</f>
        <v>11750899.119999999</v>
      </c>
      <c r="J410" s="20"/>
      <c r="K410" s="21"/>
    </row>
    <row r="411" spans="1:11" s="22" customFormat="1" ht="45" outlineLevel="7" x14ac:dyDescent="0.25">
      <c r="A411" s="26" t="s">
        <v>299</v>
      </c>
      <c r="B411" s="13" t="s">
        <v>6</v>
      </c>
      <c r="C411" s="13" t="s">
        <v>819</v>
      </c>
      <c r="D411" s="13" t="s">
        <v>300</v>
      </c>
      <c r="E411" s="13"/>
      <c r="F411" s="9">
        <f>F412+F420</f>
        <v>1000000</v>
      </c>
      <c r="G411" s="36">
        <f t="shared" si="56"/>
        <v>-5974.0699999999488</v>
      </c>
      <c r="H411" s="9">
        <f>H412+H420</f>
        <v>1000000</v>
      </c>
      <c r="I411" s="9">
        <f>I412+I420</f>
        <v>994025.93</v>
      </c>
      <c r="J411" s="20"/>
      <c r="K411" s="21"/>
    </row>
    <row r="412" spans="1:11" s="22" customFormat="1" hidden="1" outlineLevel="7" x14ac:dyDescent="0.25">
      <c r="A412" s="26" t="s">
        <v>301</v>
      </c>
      <c r="B412" s="13" t="s">
        <v>6</v>
      </c>
      <c r="C412" s="13" t="s">
        <v>819</v>
      </c>
      <c r="D412" s="13" t="s">
        <v>302</v>
      </c>
      <c r="E412" s="13"/>
      <c r="F412" s="9">
        <f>F413</f>
        <v>0</v>
      </c>
      <c r="G412" s="36">
        <f t="shared" si="56"/>
        <v>0</v>
      </c>
      <c r="H412" s="9">
        <f>H413</f>
        <v>0</v>
      </c>
      <c r="I412" s="9">
        <f>I413</f>
        <v>0</v>
      </c>
      <c r="J412" s="20"/>
      <c r="K412" s="21"/>
    </row>
    <row r="413" spans="1:11" s="22" customFormat="1" ht="45" hidden="1" outlineLevel="6" x14ac:dyDescent="0.25">
      <c r="A413" s="26" t="s">
        <v>303</v>
      </c>
      <c r="B413" s="13" t="s">
        <v>6</v>
      </c>
      <c r="C413" s="13" t="s">
        <v>819</v>
      </c>
      <c r="D413" s="13" t="s">
        <v>304</v>
      </c>
      <c r="E413" s="13"/>
      <c r="F413" s="9">
        <f>F414+F417</f>
        <v>0</v>
      </c>
      <c r="G413" s="36">
        <f t="shared" si="56"/>
        <v>0</v>
      </c>
      <c r="H413" s="9">
        <f>H414+H417</f>
        <v>0</v>
      </c>
      <c r="I413" s="9">
        <f>I414+I417</f>
        <v>0</v>
      </c>
      <c r="J413" s="20"/>
      <c r="K413" s="21"/>
    </row>
    <row r="414" spans="1:11" s="22" customFormat="1" ht="30" hidden="1" outlineLevel="7" x14ac:dyDescent="0.25">
      <c r="A414" s="26" t="s">
        <v>305</v>
      </c>
      <c r="B414" s="13" t="s">
        <v>6</v>
      </c>
      <c r="C414" s="13" t="s">
        <v>819</v>
      </c>
      <c r="D414" s="13" t="s">
        <v>306</v>
      </c>
      <c r="E414" s="13"/>
      <c r="F414" s="9">
        <f>F415</f>
        <v>0</v>
      </c>
      <c r="G414" s="36">
        <f t="shared" si="56"/>
        <v>0</v>
      </c>
      <c r="H414" s="9">
        <f>H415</f>
        <v>0</v>
      </c>
      <c r="I414" s="9">
        <f>I415</f>
        <v>0</v>
      </c>
      <c r="J414" s="20"/>
      <c r="K414" s="21"/>
    </row>
    <row r="415" spans="1:11" s="22" customFormat="1" ht="30" hidden="1" outlineLevel="7" x14ac:dyDescent="0.25">
      <c r="A415" s="26" t="s">
        <v>21</v>
      </c>
      <c r="B415" s="13" t="s">
        <v>6</v>
      </c>
      <c r="C415" s="13" t="s">
        <v>819</v>
      </c>
      <c r="D415" s="13" t="s">
        <v>306</v>
      </c>
      <c r="E415" s="13" t="s">
        <v>22</v>
      </c>
      <c r="F415" s="9">
        <f>F416</f>
        <v>0</v>
      </c>
      <c r="G415" s="36">
        <f t="shared" si="56"/>
        <v>0</v>
      </c>
      <c r="H415" s="9">
        <f>H416</f>
        <v>0</v>
      </c>
      <c r="I415" s="9">
        <f>I416</f>
        <v>0</v>
      </c>
      <c r="J415" s="20"/>
      <c r="K415" s="21"/>
    </row>
    <row r="416" spans="1:11" s="22" customFormat="1" ht="30" hidden="1" outlineLevel="4" x14ac:dyDescent="0.25">
      <c r="A416" s="26" t="s">
        <v>23</v>
      </c>
      <c r="B416" s="13" t="s">
        <v>6</v>
      </c>
      <c r="C416" s="13" t="s">
        <v>819</v>
      </c>
      <c r="D416" s="13" t="s">
        <v>306</v>
      </c>
      <c r="E416" s="13" t="s">
        <v>24</v>
      </c>
      <c r="F416" s="9"/>
      <c r="G416" s="36">
        <f t="shared" si="56"/>
        <v>0</v>
      </c>
      <c r="H416" s="9"/>
      <c r="I416" s="9"/>
      <c r="J416" s="20"/>
      <c r="K416" s="21"/>
    </row>
    <row r="417" spans="1:11" s="22" customFormat="1" ht="30" hidden="1" outlineLevel="5" x14ac:dyDescent="0.25">
      <c r="A417" s="26" t="s">
        <v>307</v>
      </c>
      <c r="B417" s="13" t="s">
        <v>6</v>
      </c>
      <c r="C417" s="13" t="s">
        <v>819</v>
      </c>
      <c r="D417" s="13" t="s">
        <v>308</v>
      </c>
      <c r="E417" s="13"/>
      <c r="F417" s="9">
        <f>F418</f>
        <v>0</v>
      </c>
      <c r="G417" s="36">
        <f t="shared" si="56"/>
        <v>0</v>
      </c>
      <c r="H417" s="9">
        <f>H418</f>
        <v>0</v>
      </c>
      <c r="I417" s="9">
        <f>I418</f>
        <v>0</v>
      </c>
      <c r="J417" s="20"/>
      <c r="K417" s="21"/>
    </row>
    <row r="418" spans="1:11" s="22" customFormat="1" ht="30" hidden="1" outlineLevel="6" x14ac:dyDescent="0.25">
      <c r="A418" s="26" t="s">
        <v>21</v>
      </c>
      <c r="B418" s="13" t="s">
        <v>6</v>
      </c>
      <c r="C418" s="13" t="s">
        <v>819</v>
      </c>
      <c r="D418" s="13" t="s">
        <v>308</v>
      </c>
      <c r="E418" s="13" t="s">
        <v>22</v>
      </c>
      <c r="F418" s="9">
        <f>F419</f>
        <v>0</v>
      </c>
      <c r="G418" s="36">
        <f t="shared" si="56"/>
        <v>0</v>
      </c>
      <c r="H418" s="9">
        <f>H419</f>
        <v>0</v>
      </c>
      <c r="I418" s="9">
        <f>I419</f>
        <v>0</v>
      </c>
      <c r="J418" s="20"/>
      <c r="K418" s="21"/>
    </row>
    <row r="419" spans="1:11" s="22" customFormat="1" ht="30" hidden="1" outlineLevel="7" x14ac:dyDescent="0.25">
      <c r="A419" s="26" t="s">
        <v>23</v>
      </c>
      <c r="B419" s="13" t="s">
        <v>6</v>
      </c>
      <c r="C419" s="13" t="s">
        <v>819</v>
      </c>
      <c r="D419" s="13" t="s">
        <v>308</v>
      </c>
      <c r="E419" s="13" t="s">
        <v>24</v>
      </c>
      <c r="F419" s="9"/>
      <c r="G419" s="36">
        <f t="shared" si="56"/>
        <v>0</v>
      </c>
      <c r="H419" s="9"/>
      <c r="I419" s="9"/>
      <c r="J419" s="20"/>
      <c r="K419" s="21"/>
    </row>
    <row r="420" spans="1:11" s="22" customFormat="1" ht="45" outlineLevel="7" x14ac:dyDescent="0.25">
      <c r="A420" s="26" t="s">
        <v>309</v>
      </c>
      <c r="B420" s="13" t="s">
        <v>6</v>
      </c>
      <c r="C420" s="13" t="s">
        <v>819</v>
      </c>
      <c r="D420" s="13" t="s">
        <v>310</v>
      </c>
      <c r="E420" s="13"/>
      <c r="F420" s="9">
        <f>F421+F428</f>
        <v>1000000</v>
      </c>
      <c r="G420" s="36">
        <f t="shared" si="56"/>
        <v>-5974.0699999999488</v>
      </c>
      <c r="H420" s="9">
        <f>H421+H428</f>
        <v>1000000</v>
      </c>
      <c r="I420" s="9">
        <f>I421+I428</f>
        <v>994025.93</v>
      </c>
      <c r="J420" s="20"/>
      <c r="K420" s="21"/>
    </row>
    <row r="421" spans="1:11" s="22" customFormat="1" ht="30" hidden="1" outlineLevel="6" x14ac:dyDescent="0.25">
      <c r="A421" s="26" t="s">
        <v>311</v>
      </c>
      <c r="B421" s="13" t="s">
        <v>6</v>
      </c>
      <c r="C421" s="13" t="s">
        <v>819</v>
      </c>
      <c r="D421" s="13" t="s">
        <v>312</v>
      </c>
      <c r="E421" s="13"/>
      <c r="F421" s="9">
        <f>F422+F425</f>
        <v>0</v>
      </c>
      <c r="G421" s="36">
        <f t="shared" si="56"/>
        <v>0</v>
      </c>
      <c r="H421" s="9">
        <f>H422+H425</f>
        <v>0</v>
      </c>
      <c r="I421" s="9">
        <f>I422+I425</f>
        <v>0</v>
      </c>
      <c r="J421" s="20"/>
      <c r="K421" s="21"/>
    </row>
    <row r="422" spans="1:11" s="22" customFormat="1" ht="60" hidden="1" outlineLevel="7" x14ac:dyDescent="0.25">
      <c r="A422" s="26" t="s">
        <v>313</v>
      </c>
      <c r="B422" s="13" t="s">
        <v>6</v>
      </c>
      <c r="C422" s="13" t="s">
        <v>819</v>
      </c>
      <c r="D422" s="13" t="s">
        <v>314</v>
      </c>
      <c r="E422" s="13"/>
      <c r="F422" s="9">
        <f>F423</f>
        <v>0</v>
      </c>
      <c r="G422" s="36">
        <f t="shared" si="56"/>
        <v>0</v>
      </c>
      <c r="H422" s="9">
        <f>H423</f>
        <v>0</v>
      </c>
      <c r="I422" s="9">
        <f>I423</f>
        <v>0</v>
      </c>
      <c r="J422" s="20"/>
      <c r="K422" s="21"/>
    </row>
    <row r="423" spans="1:11" s="22" customFormat="1" ht="30" hidden="1" outlineLevel="7" x14ac:dyDescent="0.25">
      <c r="A423" s="26" t="s">
        <v>21</v>
      </c>
      <c r="B423" s="13" t="s">
        <v>6</v>
      </c>
      <c r="C423" s="13" t="s">
        <v>819</v>
      </c>
      <c r="D423" s="13" t="s">
        <v>314</v>
      </c>
      <c r="E423" s="13" t="s">
        <v>22</v>
      </c>
      <c r="F423" s="9">
        <f>F424</f>
        <v>0</v>
      </c>
      <c r="G423" s="36">
        <f t="shared" si="56"/>
        <v>0</v>
      </c>
      <c r="H423" s="9">
        <f>H424</f>
        <v>0</v>
      </c>
      <c r="I423" s="9">
        <f>I424</f>
        <v>0</v>
      </c>
      <c r="J423" s="20"/>
      <c r="K423" s="21"/>
    </row>
    <row r="424" spans="1:11" s="22" customFormat="1" ht="30" hidden="1" outlineLevel="5" x14ac:dyDescent="0.25">
      <c r="A424" s="26" t="s">
        <v>23</v>
      </c>
      <c r="B424" s="13" t="s">
        <v>6</v>
      </c>
      <c r="C424" s="13" t="s">
        <v>819</v>
      </c>
      <c r="D424" s="13" t="s">
        <v>314</v>
      </c>
      <c r="E424" s="13" t="s">
        <v>24</v>
      </c>
      <c r="F424" s="9">
        <v>0</v>
      </c>
      <c r="G424" s="36">
        <f t="shared" si="56"/>
        <v>0</v>
      </c>
      <c r="H424" s="9">
        <v>0</v>
      </c>
      <c r="I424" s="9">
        <v>0</v>
      </c>
      <c r="J424" s="20"/>
      <c r="K424" s="21"/>
    </row>
    <row r="425" spans="1:11" s="22" customFormat="1" ht="30" hidden="1" outlineLevel="6" x14ac:dyDescent="0.25">
      <c r="A425" s="26" t="s">
        <v>315</v>
      </c>
      <c r="B425" s="13" t="s">
        <v>6</v>
      </c>
      <c r="C425" s="13" t="s">
        <v>819</v>
      </c>
      <c r="D425" s="13" t="s">
        <v>316</v>
      </c>
      <c r="E425" s="13"/>
      <c r="F425" s="9">
        <f>F426</f>
        <v>0</v>
      </c>
      <c r="G425" s="36">
        <f t="shared" si="56"/>
        <v>0</v>
      </c>
      <c r="H425" s="9">
        <f>H426</f>
        <v>0</v>
      </c>
      <c r="I425" s="9">
        <f>I426</f>
        <v>0</v>
      </c>
      <c r="J425" s="20"/>
      <c r="K425" s="21"/>
    </row>
    <row r="426" spans="1:11" s="22" customFormat="1" ht="30" hidden="1" outlineLevel="7" x14ac:dyDescent="0.25">
      <c r="A426" s="26" t="s">
        <v>21</v>
      </c>
      <c r="B426" s="13" t="s">
        <v>6</v>
      </c>
      <c r="C426" s="13" t="s">
        <v>819</v>
      </c>
      <c r="D426" s="13" t="s">
        <v>316</v>
      </c>
      <c r="E426" s="13" t="s">
        <v>22</v>
      </c>
      <c r="F426" s="9">
        <f>F427</f>
        <v>0</v>
      </c>
      <c r="G426" s="36">
        <f t="shared" si="56"/>
        <v>0</v>
      </c>
      <c r="H426" s="9">
        <f>H427</f>
        <v>0</v>
      </c>
      <c r="I426" s="9">
        <f>I427</f>
        <v>0</v>
      </c>
      <c r="J426" s="20"/>
      <c r="K426" s="21"/>
    </row>
    <row r="427" spans="1:11" s="22" customFormat="1" ht="30" hidden="1" outlineLevel="7" x14ac:dyDescent="0.25">
      <c r="A427" s="26" t="s">
        <v>23</v>
      </c>
      <c r="B427" s="13" t="s">
        <v>6</v>
      </c>
      <c r="C427" s="13" t="s">
        <v>819</v>
      </c>
      <c r="D427" s="13" t="s">
        <v>316</v>
      </c>
      <c r="E427" s="13" t="s">
        <v>24</v>
      </c>
      <c r="F427" s="9"/>
      <c r="G427" s="36">
        <f t="shared" si="56"/>
        <v>0</v>
      </c>
      <c r="H427" s="9"/>
      <c r="I427" s="9"/>
      <c r="J427" s="20"/>
      <c r="K427" s="21"/>
    </row>
    <row r="428" spans="1:11" s="22" customFormat="1" ht="45" outlineLevel="3" collapsed="1" x14ac:dyDescent="0.25">
      <c r="A428" s="26" t="s">
        <v>317</v>
      </c>
      <c r="B428" s="13" t="s">
        <v>6</v>
      </c>
      <c r="C428" s="13" t="s">
        <v>819</v>
      </c>
      <c r="D428" s="13" t="s">
        <v>318</v>
      </c>
      <c r="E428" s="13"/>
      <c r="F428" s="9">
        <f>F429</f>
        <v>1000000</v>
      </c>
      <c r="G428" s="36">
        <f t="shared" si="56"/>
        <v>-5974.0699999999488</v>
      </c>
      <c r="H428" s="9">
        <f t="shared" ref="H428:I430" si="58">H429</f>
        <v>1000000</v>
      </c>
      <c r="I428" s="9">
        <f t="shared" si="58"/>
        <v>994025.93</v>
      </c>
      <c r="J428" s="20"/>
      <c r="K428" s="21"/>
    </row>
    <row r="429" spans="1:11" s="22" customFormat="1" ht="45" outlineLevel="5" x14ac:dyDescent="0.25">
      <c r="A429" s="26" t="s">
        <v>319</v>
      </c>
      <c r="B429" s="13" t="s">
        <v>6</v>
      </c>
      <c r="C429" s="13" t="s">
        <v>819</v>
      </c>
      <c r="D429" s="13" t="s">
        <v>320</v>
      </c>
      <c r="E429" s="13"/>
      <c r="F429" s="9">
        <f>F430</f>
        <v>1000000</v>
      </c>
      <c r="G429" s="36">
        <f t="shared" si="56"/>
        <v>-5974.0699999999488</v>
      </c>
      <c r="H429" s="9">
        <f t="shared" si="58"/>
        <v>1000000</v>
      </c>
      <c r="I429" s="9">
        <f t="shared" si="58"/>
        <v>994025.93</v>
      </c>
      <c r="J429" s="20"/>
      <c r="K429" s="21"/>
    </row>
    <row r="430" spans="1:11" s="22" customFormat="1" ht="33" customHeight="1" outlineLevel="6" x14ac:dyDescent="0.25">
      <c r="A430" s="26" t="s">
        <v>21</v>
      </c>
      <c r="B430" s="13" t="s">
        <v>6</v>
      </c>
      <c r="C430" s="13" t="s">
        <v>819</v>
      </c>
      <c r="D430" s="13" t="s">
        <v>320</v>
      </c>
      <c r="E430" s="13" t="s">
        <v>22</v>
      </c>
      <c r="F430" s="9">
        <f>F431</f>
        <v>1000000</v>
      </c>
      <c r="G430" s="36">
        <f t="shared" si="56"/>
        <v>-5974.0699999999488</v>
      </c>
      <c r="H430" s="9">
        <f t="shared" si="58"/>
        <v>1000000</v>
      </c>
      <c r="I430" s="9">
        <f t="shared" si="58"/>
        <v>994025.93</v>
      </c>
      <c r="J430" s="20"/>
      <c r="K430" s="21"/>
    </row>
    <row r="431" spans="1:11" s="22" customFormat="1" ht="30" outlineLevel="7" x14ac:dyDescent="0.25">
      <c r="A431" s="26" t="s">
        <v>23</v>
      </c>
      <c r="B431" s="13" t="s">
        <v>6</v>
      </c>
      <c r="C431" s="13" t="s">
        <v>819</v>
      </c>
      <c r="D431" s="13" t="s">
        <v>320</v>
      </c>
      <c r="E431" s="13" t="s">
        <v>24</v>
      </c>
      <c r="F431" s="9">
        <v>1000000</v>
      </c>
      <c r="G431" s="36">
        <f t="shared" si="56"/>
        <v>-5974.0699999999488</v>
      </c>
      <c r="H431" s="9">
        <v>1000000</v>
      </c>
      <c r="I431" s="9">
        <v>994025.93</v>
      </c>
      <c r="J431" s="20"/>
      <c r="K431" s="21"/>
    </row>
    <row r="432" spans="1:11" s="22" customFormat="1" ht="30" outlineLevel="7" x14ac:dyDescent="0.25">
      <c r="A432" s="26" t="s">
        <v>321</v>
      </c>
      <c r="B432" s="13" t="s">
        <v>6</v>
      </c>
      <c r="C432" s="13" t="s">
        <v>819</v>
      </c>
      <c r="D432" s="13" t="s">
        <v>322</v>
      </c>
      <c r="E432" s="13"/>
      <c r="F432" s="9">
        <f>F433+F437+F443+F449</f>
        <v>11772000</v>
      </c>
      <c r="G432" s="36">
        <f t="shared" si="56"/>
        <v>-7025047.3099999996</v>
      </c>
      <c r="H432" s="9">
        <f>H433+H437+H443+H449</f>
        <v>11966952.690000001</v>
      </c>
      <c r="I432" s="9">
        <f>I433+I437+I443+I449</f>
        <v>4746952.6900000004</v>
      </c>
      <c r="J432" s="20"/>
      <c r="K432" s="21"/>
    </row>
    <row r="433" spans="1:11" s="22" customFormat="1" ht="60" outlineLevel="5" x14ac:dyDescent="0.25">
      <c r="A433" s="26" t="s">
        <v>323</v>
      </c>
      <c r="B433" s="13" t="s">
        <v>6</v>
      </c>
      <c r="C433" s="13" t="s">
        <v>819</v>
      </c>
      <c r="D433" s="13" t="s">
        <v>324</v>
      </c>
      <c r="E433" s="13"/>
      <c r="F433" s="9">
        <f>F434</f>
        <v>3811000</v>
      </c>
      <c r="G433" s="36">
        <f t="shared" si="56"/>
        <v>841506.29</v>
      </c>
      <c r="H433" s="9">
        <f t="shared" ref="H433:I435" si="59">H434</f>
        <v>4652506.29</v>
      </c>
      <c r="I433" s="9">
        <f t="shared" si="59"/>
        <v>4652506.29</v>
      </c>
      <c r="J433" s="20"/>
      <c r="K433" s="21"/>
    </row>
    <row r="434" spans="1:11" s="22" customFormat="1" ht="45" outlineLevel="6" x14ac:dyDescent="0.25">
      <c r="A434" s="26" t="s">
        <v>325</v>
      </c>
      <c r="B434" s="13" t="s">
        <v>6</v>
      </c>
      <c r="C434" s="13" t="s">
        <v>819</v>
      </c>
      <c r="D434" s="13" t="s">
        <v>326</v>
      </c>
      <c r="E434" s="13"/>
      <c r="F434" s="9">
        <f>F435</f>
        <v>3811000</v>
      </c>
      <c r="G434" s="36">
        <f t="shared" si="56"/>
        <v>841506.29</v>
      </c>
      <c r="H434" s="9">
        <f t="shared" si="59"/>
        <v>4652506.29</v>
      </c>
      <c r="I434" s="9">
        <f t="shared" si="59"/>
        <v>4652506.29</v>
      </c>
      <c r="J434" s="20"/>
      <c r="K434" s="21"/>
    </row>
    <row r="435" spans="1:11" s="22" customFormat="1" outlineLevel="7" x14ac:dyDescent="0.25">
      <c r="A435" s="26" t="s">
        <v>25</v>
      </c>
      <c r="B435" s="13" t="s">
        <v>6</v>
      </c>
      <c r="C435" s="13" t="s">
        <v>819</v>
      </c>
      <c r="D435" s="13" t="s">
        <v>326</v>
      </c>
      <c r="E435" s="13" t="s">
        <v>26</v>
      </c>
      <c r="F435" s="9">
        <f>F436</f>
        <v>3811000</v>
      </c>
      <c r="G435" s="36">
        <f t="shared" si="56"/>
        <v>841506.29</v>
      </c>
      <c r="H435" s="9">
        <f t="shared" si="59"/>
        <v>4652506.29</v>
      </c>
      <c r="I435" s="9">
        <f t="shared" si="59"/>
        <v>4652506.29</v>
      </c>
      <c r="J435" s="20"/>
      <c r="K435" s="21"/>
    </row>
    <row r="436" spans="1:11" s="22" customFormat="1" ht="45" outlineLevel="7" x14ac:dyDescent="0.25">
      <c r="A436" s="26" t="s">
        <v>207</v>
      </c>
      <c r="B436" s="13" t="s">
        <v>6</v>
      </c>
      <c r="C436" s="13" t="s">
        <v>819</v>
      </c>
      <c r="D436" s="13" t="s">
        <v>326</v>
      </c>
      <c r="E436" s="13" t="s">
        <v>208</v>
      </c>
      <c r="F436" s="9">
        <v>3811000</v>
      </c>
      <c r="G436" s="36">
        <f t="shared" si="56"/>
        <v>841506.29</v>
      </c>
      <c r="H436" s="9">
        <v>4652506.29</v>
      </c>
      <c r="I436" s="9">
        <v>4652506.29</v>
      </c>
      <c r="J436" s="20"/>
      <c r="K436" s="21"/>
    </row>
    <row r="437" spans="1:11" s="22" customFormat="1" ht="30" outlineLevel="5" x14ac:dyDescent="0.25">
      <c r="A437" s="26" t="s">
        <v>327</v>
      </c>
      <c r="B437" s="13" t="s">
        <v>6</v>
      </c>
      <c r="C437" s="13" t="s">
        <v>819</v>
      </c>
      <c r="D437" s="13" t="s">
        <v>328</v>
      </c>
      <c r="E437" s="13"/>
      <c r="F437" s="9">
        <f>F438</f>
        <v>241000</v>
      </c>
      <c r="G437" s="36">
        <f t="shared" si="56"/>
        <v>-166553.60000000001</v>
      </c>
      <c r="H437" s="9">
        <f>H438</f>
        <v>74446.399999999994</v>
      </c>
      <c r="I437" s="9">
        <f>I438</f>
        <v>74446.399999999994</v>
      </c>
      <c r="J437" s="20"/>
      <c r="K437" s="21"/>
    </row>
    <row r="438" spans="1:11" s="22" customFormat="1" ht="30" outlineLevel="6" x14ac:dyDescent="0.25">
      <c r="A438" s="26" t="s">
        <v>329</v>
      </c>
      <c r="B438" s="13" t="s">
        <v>6</v>
      </c>
      <c r="C438" s="13" t="s">
        <v>819</v>
      </c>
      <c r="D438" s="13" t="s">
        <v>330</v>
      </c>
      <c r="E438" s="13"/>
      <c r="F438" s="9">
        <f>F439+F441</f>
        <v>241000</v>
      </c>
      <c r="G438" s="36">
        <f t="shared" si="56"/>
        <v>-166553.60000000001</v>
      </c>
      <c r="H438" s="9">
        <f>H439+H441</f>
        <v>74446.399999999994</v>
      </c>
      <c r="I438" s="9">
        <f>I439+I441</f>
        <v>74446.399999999994</v>
      </c>
      <c r="J438" s="20"/>
      <c r="K438" s="21"/>
    </row>
    <row r="439" spans="1:11" s="22" customFormat="1" ht="30" hidden="1" outlineLevel="7" x14ac:dyDescent="0.25">
      <c r="A439" s="26" t="s">
        <v>21</v>
      </c>
      <c r="B439" s="13" t="s">
        <v>6</v>
      </c>
      <c r="C439" s="13" t="s">
        <v>819</v>
      </c>
      <c r="D439" s="13" t="s">
        <v>330</v>
      </c>
      <c r="E439" s="13" t="s">
        <v>22</v>
      </c>
      <c r="F439" s="9">
        <f>F440</f>
        <v>166553.60000000001</v>
      </c>
      <c r="G439" s="36">
        <f t="shared" si="56"/>
        <v>-166553.60000000001</v>
      </c>
      <c r="H439" s="9">
        <f>H440</f>
        <v>0</v>
      </c>
      <c r="I439" s="9">
        <f>I440</f>
        <v>0</v>
      </c>
      <c r="J439" s="20"/>
      <c r="K439" s="21"/>
    </row>
    <row r="440" spans="1:11" s="22" customFormat="1" ht="30" hidden="1" outlineLevel="7" x14ac:dyDescent="0.25">
      <c r="A440" s="26" t="s">
        <v>23</v>
      </c>
      <c r="B440" s="13" t="s">
        <v>6</v>
      </c>
      <c r="C440" s="13" t="s">
        <v>819</v>
      </c>
      <c r="D440" s="13" t="s">
        <v>330</v>
      </c>
      <c r="E440" s="13" t="s">
        <v>24</v>
      </c>
      <c r="F440" s="9">
        <v>166553.60000000001</v>
      </c>
      <c r="G440" s="36">
        <f t="shared" si="56"/>
        <v>-166553.60000000001</v>
      </c>
      <c r="H440" s="9">
        <v>0</v>
      </c>
      <c r="I440" s="9">
        <v>0</v>
      </c>
      <c r="J440" s="20"/>
      <c r="K440" s="21"/>
    </row>
    <row r="441" spans="1:11" s="22" customFormat="1" outlineLevel="7" x14ac:dyDescent="0.25">
      <c r="A441" s="26" t="s">
        <v>25</v>
      </c>
      <c r="B441" s="13" t="s">
        <v>6</v>
      </c>
      <c r="C441" s="13" t="s">
        <v>819</v>
      </c>
      <c r="D441" s="13" t="s">
        <v>330</v>
      </c>
      <c r="E441" s="13" t="s">
        <v>26</v>
      </c>
      <c r="F441" s="9">
        <f>F442</f>
        <v>74446.399999999994</v>
      </c>
      <c r="G441" s="36">
        <f t="shared" si="56"/>
        <v>0</v>
      </c>
      <c r="H441" s="9">
        <f>H442</f>
        <v>74446.399999999994</v>
      </c>
      <c r="I441" s="9">
        <f>I442</f>
        <v>74446.399999999994</v>
      </c>
      <c r="J441" s="20"/>
      <c r="K441" s="21"/>
    </row>
    <row r="442" spans="1:11" s="22" customFormat="1" ht="45" outlineLevel="7" x14ac:dyDescent="0.25">
      <c r="A442" s="26" t="s">
        <v>207</v>
      </c>
      <c r="B442" s="13" t="s">
        <v>6</v>
      </c>
      <c r="C442" s="13" t="s">
        <v>819</v>
      </c>
      <c r="D442" s="13" t="s">
        <v>330</v>
      </c>
      <c r="E442" s="13" t="s">
        <v>208</v>
      </c>
      <c r="F442" s="9">
        <v>74446.399999999994</v>
      </c>
      <c r="G442" s="36">
        <f t="shared" si="56"/>
        <v>0</v>
      </c>
      <c r="H442" s="9">
        <v>74446.399999999994</v>
      </c>
      <c r="I442" s="9">
        <v>74446.399999999994</v>
      </c>
      <c r="J442" s="20"/>
      <c r="K442" s="21"/>
    </row>
    <row r="443" spans="1:11" s="22" customFormat="1" ht="30" outlineLevel="7" x14ac:dyDescent="0.25">
      <c r="A443" s="26" t="s">
        <v>331</v>
      </c>
      <c r="B443" s="13" t="s">
        <v>6</v>
      </c>
      <c r="C443" s="13" t="s">
        <v>819</v>
      </c>
      <c r="D443" s="13" t="s">
        <v>332</v>
      </c>
      <c r="E443" s="13"/>
      <c r="F443" s="9">
        <f>F444</f>
        <v>500000</v>
      </c>
      <c r="G443" s="36">
        <f t="shared" si="56"/>
        <v>-480000</v>
      </c>
      <c r="H443" s="9">
        <f>H444</f>
        <v>20000</v>
      </c>
      <c r="I443" s="9">
        <f>I444</f>
        <v>20000</v>
      </c>
      <c r="J443" s="20"/>
      <c r="K443" s="21"/>
    </row>
    <row r="444" spans="1:11" s="22" customFormat="1" ht="30" outlineLevel="7" x14ac:dyDescent="0.25">
      <c r="A444" s="43" t="s">
        <v>1021</v>
      </c>
      <c r="B444" s="13" t="s">
        <v>6</v>
      </c>
      <c r="C444" s="13" t="s">
        <v>819</v>
      </c>
      <c r="D444" s="13" t="s">
        <v>333</v>
      </c>
      <c r="E444" s="13"/>
      <c r="F444" s="9">
        <f>F445+F447</f>
        <v>500000</v>
      </c>
      <c r="G444" s="36">
        <f t="shared" si="56"/>
        <v>-480000</v>
      </c>
      <c r="H444" s="9">
        <f>H445+H447</f>
        <v>20000</v>
      </c>
      <c r="I444" s="9">
        <f>I445+I447</f>
        <v>20000</v>
      </c>
      <c r="J444" s="20"/>
      <c r="K444" s="21"/>
    </row>
    <row r="445" spans="1:11" s="22" customFormat="1" ht="30" hidden="1" outlineLevel="5" x14ac:dyDescent="0.25">
      <c r="A445" s="26" t="s">
        <v>21</v>
      </c>
      <c r="B445" s="13" t="s">
        <v>6</v>
      </c>
      <c r="C445" s="13" t="s">
        <v>819</v>
      </c>
      <c r="D445" s="13" t="s">
        <v>333</v>
      </c>
      <c r="E445" s="13" t="s">
        <v>22</v>
      </c>
      <c r="F445" s="9">
        <f>F446</f>
        <v>480000</v>
      </c>
      <c r="G445" s="36">
        <f t="shared" si="56"/>
        <v>-480000</v>
      </c>
      <c r="H445" s="9">
        <f>H446</f>
        <v>0</v>
      </c>
      <c r="I445" s="9">
        <f>I446</f>
        <v>0</v>
      </c>
      <c r="J445" s="20"/>
      <c r="K445" s="21"/>
    </row>
    <row r="446" spans="1:11" s="22" customFormat="1" ht="31.5" hidden="1" customHeight="1" outlineLevel="6" x14ac:dyDescent="0.25">
      <c r="A446" s="26" t="s">
        <v>23</v>
      </c>
      <c r="B446" s="13" t="s">
        <v>6</v>
      </c>
      <c r="C446" s="13" t="s">
        <v>819</v>
      </c>
      <c r="D446" s="13" t="s">
        <v>333</v>
      </c>
      <c r="E446" s="13" t="s">
        <v>24</v>
      </c>
      <c r="F446" s="9">
        <v>480000</v>
      </c>
      <c r="G446" s="36">
        <f t="shared" si="56"/>
        <v>-480000</v>
      </c>
      <c r="H446" s="9">
        <v>0</v>
      </c>
      <c r="I446" s="9">
        <v>0</v>
      </c>
      <c r="J446" s="20"/>
      <c r="K446" s="21"/>
    </row>
    <row r="447" spans="1:11" s="22" customFormat="1" outlineLevel="7" x14ac:dyDescent="0.25">
      <c r="A447" s="26" t="s">
        <v>25</v>
      </c>
      <c r="B447" s="13" t="s">
        <v>6</v>
      </c>
      <c r="C447" s="13" t="s">
        <v>819</v>
      </c>
      <c r="D447" s="13" t="s">
        <v>333</v>
      </c>
      <c r="E447" s="13" t="s">
        <v>26</v>
      </c>
      <c r="F447" s="9">
        <f>F448</f>
        <v>20000</v>
      </c>
      <c r="G447" s="36">
        <f t="shared" si="56"/>
        <v>0</v>
      </c>
      <c r="H447" s="9">
        <f>H448</f>
        <v>20000</v>
      </c>
      <c r="I447" s="9">
        <f>I448</f>
        <v>20000</v>
      </c>
      <c r="J447" s="20"/>
      <c r="K447" s="21"/>
    </row>
    <row r="448" spans="1:11" s="22" customFormat="1" outlineLevel="7" x14ac:dyDescent="0.25">
      <c r="A448" s="26" t="s">
        <v>27</v>
      </c>
      <c r="B448" s="13" t="s">
        <v>6</v>
      </c>
      <c r="C448" s="13" t="s">
        <v>819</v>
      </c>
      <c r="D448" s="13" t="s">
        <v>333</v>
      </c>
      <c r="E448" s="13" t="s">
        <v>28</v>
      </c>
      <c r="F448" s="9">
        <v>20000</v>
      </c>
      <c r="G448" s="36">
        <f t="shared" si="56"/>
        <v>0</v>
      </c>
      <c r="H448" s="9">
        <v>20000</v>
      </c>
      <c r="I448" s="9">
        <v>20000</v>
      </c>
      <c r="J448" s="20"/>
      <c r="K448" s="21"/>
    </row>
    <row r="449" spans="1:11" s="22" customFormat="1" ht="32.25" customHeight="1" outlineLevel="3" x14ac:dyDescent="0.25">
      <c r="A449" s="26" t="s">
        <v>1075</v>
      </c>
      <c r="B449" s="13" t="s">
        <v>6</v>
      </c>
      <c r="C449" s="13" t="s">
        <v>819</v>
      </c>
      <c r="D449" s="13" t="s">
        <v>334</v>
      </c>
      <c r="E449" s="13"/>
      <c r="F449" s="9">
        <f>F450</f>
        <v>7220000</v>
      </c>
      <c r="G449" s="36">
        <f t="shared" si="56"/>
        <v>-7220000</v>
      </c>
      <c r="H449" s="9">
        <f t="shared" ref="H449:I451" si="60">H450</f>
        <v>7220000</v>
      </c>
      <c r="I449" s="9">
        <f t="shared" si="60"/>
        <v>0</v>
      </c>
      <c r="J449" s="20"/>
      <c r="K449" s="21"/>
    </row>
    <row r="450" spans="1:11" s="22" customFormat="1" ht="30" outlineLevel="5" x14ac:dyDescent="0.25">
      <c r="A450" s="26" t="s">
        <v>957</v>
      </c>
      <c r="B450" s="13" t="s">
        <v>6</v>
      </c>
      <c r="C450" s="13" t="s">
        <v>819</v>
      </c>
      <c r="D450" s="13" t="s">
        <v>335</v>
      </c>
      <c r="E450" s="13"/>
      <c r="F450" s="9">
        <f>F451</f>
        <v>7220000</v>
      </c>
      <c r="G450" s="36">
        <f t="shared" si="56"/>
        <v>-7220000</v>
      </c>
      <c r="H450" s="9">
        <f t="shared" si="60"/>
        <v>7220000</v>
      </c>
      <c r="I450" s="9">
        <f t="shared" si="60"/>
        <v>0</v>
      </c>
      <c r="J450" s="20"/>
      <c r="K450" s="21"/>
    </row>
    <row r="451" spans="1:11" s="22" customFormat="1" ht="30" outlineLevel="6" x14ac:dyDescent="0.25">
      <c r="A451" s="26" t="s">
        <v>21</v>
      </c>
      <c r="B451" s="13" t="s">
        <v>6</v>
      </c>
      <c r="C451" s="13" t="s">
        <v>819</v>
      </c>
      <c r="D451" s="13" t="s">
        <v>335</v>
      </c>
      <c r="E451" s="13" t="s">
        <v>22</v>
      </c>
      <c r="F451" s="9">
        <f>F452</f>
        <v>7220000</v>
      </c>
      <c r="G451" s="36">
        <f t="shared" si="56"/>
        <v>-7220000</v>
      </c>
      <c r="H451" s="9">
        <f t="shared" si="60"/>
        <v>7220000</v>
      </c>
      <c r="I451" s="9">
        <f t="shared" si="60"/>
        <v>0</v>
      </c>
      <c r="J451" s="20"/>
      <c r="K451" s="21"/>
    </row>
    <row r="452" spans="1:11" s="22" customFormat="1" ht="30" outlineLevel="7" x14ac:dyDescent="0.25">
      <c r="A452" s="26" t="s">
        <v>23</v>
      </c>
      <c r="B452" s="13" t="s">
        <v>6</v>
      </c>
      <c r="C452" s="13" t="s">
        <v>819</v>
      </c>
      <c r="D452" s="13" t="s">
        <v>335</v>
      </c>
      <c r="E452" s="13" t="s">
        <v>24</v>
      </c>
      <c r="F452" s="9">
        <v>7220000</v>
      </c>
      <c r="G452" s="36">
        <f t="shared" si="56"/>
        <v>-7220000</v>
      </c>
      <c r="H452" s="9">
        <v>7220000</v>
      </c>
      <c r="I452" s="9">
        <v>0</v>
      </c>
      <c r="J452" s="20"/>
      <c r="K452" s="21"/>
    </row>
    <row r="453" spans="1:11" s="22" customFormat="1" ht="30" outlineLevel="7" x14ac:dyDescent="0.25">
      <c r="A453" s="26" t="s">
        <v>336</v>
      </c>
      <c r="B453" s="13" t="s">
        <v>6</v>
      </c>
      <c r="C453" s="13" t="s">
        <v>819</v>
      </c>
      <c r="D453" s="13" t="s">
        <v>337</v>
      </c>
      <c r="E453" s="13"/>
      <c r="F453" s="9">
        <f>F454</f>
        <v>5379788.75</v>
      </c>
      <c r="G453" s="36">
        <f t="shared" si="56"/>
        <v>-474467.15000000037</v>
      </c>
      <c r="H453" s="9">
        <f>H454</f>
        <v>5301296.0999999996</v>
      </c>
      <c r="I453" s="9">
        <f>I454</f>
        <v>4905321.5999999996</v>
      </c>
      <c r="J453" s="20"/>
      <c r="K453" s="21"/>
    </row>
    <row r="454" spans="1:11" s="22" customFormat="1" outlineLevel="6" x14ac:dyDescent="0.25">
      <c r="A454" s="26" t="s">
        <v>338</v>
      </c>
      <c r="B454" s="13" t="s">
        <v>6</v>
      </c>
      <c r="C454" s="13" t="s">
        <v>819</v>
      </c>
      <c r="D454" s="13" t="s">
        <v>339</v>
      </c>
      <c r="E454" s="13"/>
      <c r="F454" s="9">
        <f>F455+F458</f>
        <v>5379788.75</v>
      </c>
      <c r="G454" s="36">
        <f t="shared" si="56"/>
        <v>-474467.15000000037</v>
      </c>
      <c r="H454" s="9">
        <f>H455+H458</f>
        <v>5301296.0999999996</v>
      </c>
      <c r="I454" s="9">
        <f>I455+I458</f>
        <v>4905321.5999999996</v>
      </c>
      <c r="J454" s="20"/>
      <c r="K454" s="21"/>
    </row>
    <row r="455" spans="1:11" s="22" customFormat="1" ht="45" outlineLevel="7" x14ac:dyDescent="0.25">
      <c r="A455" s="26" t="s">
        <v>340</v>
      </c>
      <c r="B455" s="13" t="s">
        <v>6</v>
      </c>
      <c r="C455" s="13" t="s">
        <v>819</v>
      </c>
      <c r="D455" s="13" t="s">
        <v>341</v>
      </c>
      <c r="E455" s="13"/>
      <c r="F455" s="9">
        <f>F456</f>
        <v>2379788.75</v>
      </c>
      <c r="G455" s="36">
        <f t="shared" si="56"/>
        <v>-78492.649999999907</v>
      </c>
      <c r="H455" s="9">
        <f>H456</f>
        <v>2301296.1</v>
      </c>
      <c r="I455" s="9">
        <f>I456</f>
        <v>2301296.1</v>
      </c>
      <c r="J455" s="20"/>
      <c r="K455" s="21"/>
    </row>
    <row r="456" spans="1:11" s="22" customFormat="1" ht="30" outlineLevel="7" x14ac:dyDescent="0.25">
      <c r="A456" s="26" t="s">
        <v>21</v>
      </c>
      <c r="B456" s="13" t="s">
        <v>6</v>
      </c>
      <c r="C456" s="13" t="s">
        <v>819</v>
      </c>
      <c r="D456" s="13" t="s">
        <v>341</v>
      </c>
      <c r="E456" s="13" t="s">
        <v>22</v>
      </c>
      <c r="F456" s="9">
        <f>F457</f>
        <v>2379788.75</v>
      </c>
      <c r="G456" s="36">
        <f t="shared" si="56"/>
        <v>-78492.649999999907</v>
      </c>
      <c r="H456" s="9">
        <f>H457</f>
        <v>2301296.1</v>
      </c>
      <c r="I456" s="9">
        <f>I457</f>
        <v>2301296.1</v>
      </c>
      <c r="J456" s="20"/>
      <c r="K456" s="21"/>
    </row>
    <row r="457" spans="1:11" s="22" customFormat="1" ht="30" outlineLevel="3" x14ac:dyDescent="0.25">
      <c r="A457" s="26" t="s">
        <v>23</v>
      </c>
      <c r="B457" s="13" t="s">
        <v>6</v>
      </c>
      <c r="C457" s="13" t="s">
        <v>819</v>
      </c>
      <c r="D457" s="13" t="s">
        <v>341</v>
      </c>
      <c r="E457" s="13" t="s">
        <v>24</v>
      </c>
      <c r="F457" s="50">
        <v>2379788.75</v>
      </c>
      <c r="G457" s="36">
        <f t="shared" si="56"/>
        <v>-78492.649999999907</v>
      </c>
      <c r="H457" s="50">
        <v>2301296.1</v>
      </c>
      <c r="I457" s="50">
        <v>2301296.1</v>
      </c>
      <c r="J457" s="20"/>
      <c r="K457" s="21"/>
    </row>
    <row r="458" spans="1:11" s="22" customFormat="1" ht="45" outlineLevel="4" x14ac:dyDescent="0.25">
      <c r="A458" s="26" t="s">
        <v>342</v>
      </c>
      <c r="B458" s="13" t="s">
        <v>6</v>
      </c>
      <c r="C458" s="13" t="s">
        <v>819</v>
      </c>
      <c r="D458" s="13" t="s">
        <v>343</v>
      </c>
      <c r="E458" s="13"/>
      <c r="F458" s="9">
        <f>F459</f>
        <v>3000000</v>
      </c>
      <c r="G458" s="36">
        <f t="shared" si="56"/>
        <v>-395974.5</v>
      </c>
      <c r="H458" s="9">
        <f>H459</f>
        <v>3000000</v>
      </c>
      <c r="I458" s="9">
        <f>I459</f>
        <v>2604025.5</v>
      </c>
      <c r="J458" s="20"/>
      <c r="K458" s="21"/>
    </row>
    <row r="459" spans="1:11" s="22" customFormat="1" outlineLevel="5" x14ac:dyDescent="0.25">
      <c r="A459" s="26" t="s">
        <v>25</v>
      </c>
      <c r="B459" s="13" t="s">
        <v>6</v>
      </c>
      <c r="C459" s="13" t="s">
        <v>819</v>
      </c>
      <c r="D459" s="13" t="s">
        <v>343</v>
      </c>
      <c r="E459" s="13" t="s">
        <v>26</v>
      </c>
      <c r="F459" s="9">
        <f>F460</f>
        <v>3000000</v>
      </c>
      <c r="G459" s="36">
        <f t="shared" si="56"/>
        <v>-395974.5</v>
      </c>
      <c r="H459" s="9">
        <f>H460</f>
        <v>3000000</v>
      </c>
      <c r="I459" s="9">
        <f>I460</f>
        <v>2604025.5</v>
      </c>
      <c r="J459" s="20"/>
      <c r="K459" s="21"/>
    </row>
    <row r="460" spans="1:11" s="22" customFormat="1" ht="45" outlineLevel="6" x14ac:dyDescent="0.25">
      <c r="A460" s="26" t="s">
        <v>207</v>
      </c>
      <c r="B460" s="13" t="s">
        <v>6</v>
      </c>
      <c r="C460" s="13" t="s">
        <v>819</v>
      </c>
      <c r="D460" s="13" t="s">
        <v>343</v>
      </c>
      <c r="E460" s="13" t="s">
        <v>208</v>
      </c>
      <c r="F460" s="9">
        <v>3000000</v>
      </c>
      <c r="G460" s="36">
        <f t="shared" si="56"/>
        <v>-395974.5</v>
      </c>
      <c r="H460" s="9">
        <v>3000000</v>
      </c>
      <c r="I460" s="9">
        <v>2604025.5</v>
      </c>
      <c r="J460" s="20"/>
      <c r="K460" s="21"/>
    </row>
    <row r="461" spans="1:11" s="22" customFormat="1" ht="30" outlineLevel="7" x14ac:dyDescent="0.25">
      <c r="A461" s="26" t="s">
        <v>271</v>
      </c>
      <c r="B461" s="13" t="s">
        <v>6</v>
      </c>
      <c r="C461" s="13" t="s">
        <v>819</v>
      </c>
      <c r="D461" s="13" t="s">
        <v>272</v>
      </c>
      <c r="E461" s="13"/>
      <c r="F461" s="9">
        <f>F462</f>
        <v>1104600</v>
      </c>
      <c r="G461" s="36">
        <f t="shared" si="56"/>
        <v>-1.1000000000931323</v>
      </c>
      <c r="H461" s="9">
        <f>H462</f>
        <v>1104600</v>
      </c>
      <c r="I461" s="9">
        <f>I462</f>
        <v>1104598.8999999999</v>
      </c>
      <c r="J461" s="20"/>
      <c r="K461" s="21"/>
    </row>
    <row r="462" spans="1:11" s="22" customFormat="1" ht="30" outlineLevel="7" x14ac:dyDescent="0.25">
      <c r="A462" s="26" t="s">
        <v>273</v>
      </c>
      <c r="B462" s="13" t="s">
        <v>6</v>
      </c>
      <c r="C462" s="13" t="s">
        <v>819</v>
      </c>
      <c r="D462" s="13" t="s">
        <v>274</v>
      </c>
      <c r="E462" s="13"/>
      <c r="F462" s="9">
        <f>F463</f>
        <v>1104600</v>
      </c>
      <c r="G462" s="36">
        <f t="shared" si="56"/>
        <v>-1.1000000000931323</v>
      </c>
      <c r="H462" s="9">
        <f>H463</f>
        <v>1104600</v>
      </c>
      <c r="I462" s="9">
        <f>I463</f>
        <v>1104598.8999999999</v>
      </c>
      <c r="J462" s="20"/>
      <c r="K462" s="21"/>
    </row>
    <row r="463" spans="1:11" s="22" customFormat="1" ht="30" outlineLevel="6" x14ac:dyDescent="0.25">
      <c r="A463" s="26" t="s">
        <v>275</v>
      </c>
      <c r="B463" s="13" t="s">
        <v>6</v>
      </c>
      <c r="C463" s="13" t="s">
        <v>819</v>
      </c>
      <c r="D463" s="13" t="s">
        <v>276</v>
      </c>
      <c r="E463" s="13"/>
      <c r="F463" s="9">
        <f>F464+F467</f>
        <v>1104600</v>
      </c>
      <c r="G463" s="36">
        <f t="shared" ref="G463:G528" si="61">I463-F463</f>
        <v>-1.1000000000931323</v>
      </c>
      <c r="H463" s="9">
        <f>H464+H467</f>
        <v>1104600</v>
      </c>
      <c r="I463" s="9">
        <f>I464+I467</f>
        <v>1104598.8999999999</v>
      </c>
      <c r="J463" s="20"/>
      <c r="K463" s="21"/>
    </row>
    <row r="464" spans="1:11" s="22" customFormat="1" ht="30" outlineLevel="7" x14ac:dyDescent="0.25">
      <c r="A464" s="26" t="s">
        <v>344</v>
      </c>
      <c r="B464" s="13" t="s">
        <v>6</v>
      </c>
      <c r="C464" s="13" t="s">
        <v>819</v>
      </c>
      <c r="D464" s="13" t="s">
        <v>345</v>
      </c>
      <c r="E464" s="13"/>
      <c r="F464" s="9">
        <f>F465</f>
        <v>1104600</v>
      </c>
      <c r="G464" s="36">
        <f t="shared" si="61"/>
        <v>-1.1000000000931323</v>
      </c>
      <c r="H464" s="9">
        <f>H465</f>
        <v>1104600</v>
      </c>
      <c r="I464" s="9">
        <f>I465</f>
        <v>1104598.8999999999</v>
      </c>
      <c r="J464" s="20"/>
      <c r="K464" s="21"/>
    </row>
    <row r="465" spans="1:11" s="22" customFormat="1" ht="30" outlineLevel="7" x14ac:dyDescent="0.25">
      <c r="A465" s="26" t="s">
        <v>21</v>
      </c>
      <c r="B465" s="13" t="s">
        <v>6</v>
      </c>
      <c r="C465" s="13" t="s">
        <v>819</v>
      </c>
      <c r="D465" s="13" t="s">
        <v>345</v>
      </c>
      <c r="E465" s="13" t="s">
        <v>22</v>
      </c>
      <c r="F465" s="9">
        <f>F466</f>
        <v>1104600</v>
      </c>
      <c r="G465" s="36">
        <f t="shared" si="61"/>
        <v>-1.1000000000931323</v>
      </c>
      <c r="H465" s="9">
        <f>H466</f>
        <v>1104600</v>
      </c>
      <c r="I465" s="9">
        <f>I466</f>
        <v>1104598.8999999999</v>
      </c>
      <c r="J465" s="20"/>
      <c r="K465" s="21"/>
    </row>
    <row r="466" spans="1:11" s="22" customFormat="1" ht="30" outlineLevel="1" x14ac:dyDescent="0.25">
      <c r="A466" s="26" t="s">
        <v>23</v>
      </c>
      <c r="B466" s="13" t="s">
        <v>6</v>
      </c>
      <c r="C466" s="13" t="s">
        <v>819</v>
      </c>
      <c r="D466" s="13" t="s">
        <v>345</v>
      </c>
      <c r="E466" s="13" t="s">
        <v>24</v>
      </c>
      <c r="F466" s="9">
        <v>1104600</v>
      </c>
      <c r="G466" s="36">
        <f t="shared" si="61"/>
        <v>-1.1000000000931323</v>
      </c>
      <c r="H466" s="9">
        <v>1104600</v>
      </c>
      <c r="I466" s="9">
        <v>1104598.8999999999</v>
      </c>
      <c r="J466" s="20"/>
      <c r="K466" s="21"/>
    </row>
    <row r="467" spans="1:11" s="22" customFormat="1" ht="19.5" hidden="1" customHeight="1" outlineLevel="2" x14ac:dyDescent="0.25">
      <c r="A467" s="26" t="s">
        <v>346</v>
      </c>
      <c r="B467" s="13" t="s">
        <v>6</v>
      </c>
      <c r="C467" s="13" t="s">
        <v>819</v>
      </c>
      <c r="D467" s="13" t="s">
        <v>347</v>
      </c>
      <c r="E467" s="13"/>
      <c r="F467" s="9">
        <f>F468</f>
        <v>0</v>
      </c>
      <c r="G467" s="36">
        <f t="shared" si="61"/>
        <v>0</v>
      </c>
      <c r="H467" s="9">
        <f>H468</f>
        <v>0</v>
      </c>
      <c r="I467" s="9">
        <f>I468</f>
        <v>0</v>
      </c>
      <c r="J467" s="20"/>
      <c r="K467" s="21"/>
    </row>
    <row r="468" spans="1:11" s="22" customFormat="1" ht="30" hidden="1" outlineLevel="3" x14ac:dyDescent="0.25">
      <c r="A468" s="26" t="s">
        <v>21</v>
      </c>
      <c r="B468" s="13" t="s">
        <v>6</v>
      </c>
      <c r="C468" s="13" t="s">
        <v>819</v>
      </c>
      <c r="D468" s="13" t="s">
        <v>347</v>
      </c>
      <c r="E468" s="13" t="s">
        <v>22</v>
      </c>
      <c r="F468" s="9">
        <f>F469</f>
        <v>0</v>
      </c>
      <c r="G468" s="36">
        <f t="shared" si="61"/>
        <v>0</v>
      </c>
      <c r="H468" s="9">
        <f>H469</f>
        <v>0</v>
      </c>
      <c r="I468" s="9">
        <f>I469</f>
        <v>0</v>
      </c>
      <c r="J468" s="20"/>
      <c r="K468" s="21"/>
    </row>
    <row r="469" spans="1:11" s="22" customFormat="1" ht="30" hidden="1" outlineLevel="5" x14ac:dyDescent="0.25">
      <c r="A469" s="26" t="s">
        <v>23</v>
      </c>
      <c r="B469" s="13" t="s">
        <v>6</v>
      </c>
      <c r="C469" s="13" t="s">
        <v>819</v>
      </c>
      <c r="D469" s="13" t="s">
        <v>347</v>
      </c>
      <c r="E469" s="13" t="s">
        <v>24</v>
      </c>
      <c r="F469" s="9"/>
      <c r="G469" s="36">
        <f t="shared" si="61"/>
        <v>0</v>
      </c>
      <c r="H469" s="9"/>
      <c r="I469" s="9"/>
      <c r="J469" s="20"/>
      <c r="K469" s="21"/>
    </row>
    <row r="470" spans="1:11" s="22" customFormat="1" outlineLevel="6" x14ac:dyDescent="0.25">
      <c r="A470" s="23" t="s">
        <v>348</v>
      </c>
      <c r="B470" s="24" t="s">
        <v>6</v>
      </c>
      <c r="C470" s="24" t="s">
        <v>820</v>
      </c>
      <c r="D470" s="24"/>
      <c r="E470" s="24"/>
      <c r="F470" s="25">
        <f>F471</f>
        <v>400000</v>
      </c>
      <c r="G470" s="36">
        <f t="shared" si="61"/>
        <v>-116609.22999999998</v>
      </c>
      <c r="H470" s="25">
        <f>H471</f>
        <v>400000</v>
      </c>
      <c r="I470" s="25">
        <f>I471</f>
        <v>283390.77</v>
      </c>
      <c r="J470" s="20"/>
      <c r="K470" s="21"/>
    </row>
    <row r="471" spans="1:11" s="22" customFormat="1" outlineLevel="7" x14ac:dyDescent="0.25">
      <c r="A471" s="23" t="s">
        <v>1012</v>
      </c>
      <c r="B471" s="24" t="s">
        <v>6</v>
      </c>
      <c r="C471" s="24" t="s">
        <v>1011</v>
      </c>
      <c r="D471" s="24"/>
      <c r="E471" s="24"/>
      <c r="F471" s="25">
        <f>F472</f>
        <v>400000</v>
      </c>
      <c r="G471" s="36">
        <f t="shared" si="61"/>
        <v>-116609.22999999998</v>
      </c>
      <c r="H471" s="25">
        <f>H472</f>
        <v>400000</v>
      </c>
      <c r="I471" s="25">
        <f>I472</f>
        <v>283390.77</v>
      </c>
      <c r="J471" s="20"/>
      <c r="K471" s="21"/>
    </row>
    <row r="472" spans="1:11" s="22" customFormat="1" ht="30" outlineLevel="7" x14ac:dyDescent="0.25">
      <c r="A472" s="26" t="s">
        <v>89</v>
      </c>
      <c r="B472" s="13" t="s">
        <v>6</v>
      </c>
      <c r="C472" s="13" t="s">
        <v>1011</v>
      </c>
      <c r="D472" s="13" t="s">
        <v>90</v>
      </c>
      <c r="E472" s="13"/>
      <c r="F472" s="9">
        <f>F473+F477+F481+F485+F491+F498+F502+F506</f>
        <v>400000</v>
      </c>
      <c r="G472" s="36">
        <f t="shared" si="61"/>
        <v>-116609.22999999998</v>
      </c>
      <c r="H472" s="9">
        <f>H473+H477+H481+H485+H491+H498+H502+H506</f>
        <v>400000</v>
      </c>
      <c r="I472" s="9">
        <f>I473+I477+I481+I485+I491+I498+I502+I506</f>
        <v>283390.77</v>
      </c>
      <c r="J472" s="20"/>
      <c r="K472" s="21"/>
    </row>
    <row r="473" spans="1:11" s="22" customFormat="1" ht="16.5" hidden="1" customHeight="1" outlineLevel="5" x14ac:dyDescent="0.25">
      <c r="A473" s="26" t="s">
        <v>349</v>
      </c>
      <c r="B473" s="13" t="s">
        <v>6</v>
      </c>
      <c r="C473" s="13" t="s">
        <v>821</v>
      </c>
      <c r="D473" s="13" t="s">
        <v>350</v>
      </c>
      <c r="E473" s="13"/>
      <c r="F473" s="9">
        <f>F474</f>
        <v>0</v>
      </c>
      <c r="G473" s="36">
        <f t="shared" si="61"/>
        <v>0</v>
      </c>
      <c r="H473" s="9">
        <f t="shared" ref="H473:I475" si="62">H474</f>
        <v>0</v>
      </c>
      <c r="I473" s="9">
        <f t="shared" si="62"/>
        <v>0</v>
      </c>
      <c r="J473" s="20"/>
      <c r="K473" s="21"/>
    </row>
    <row r="474" spans="1:11" s="22" customFormat="1" ht="20.25" hidden="1" customHeight="1" outlineLevel="6" x14ac:dyDescent="0.25">
      <c r="A474" s="26" t="s">
        <v>351</v>
      </c>
      <c r="B474" s="13" t="s">
        <v>6</v>
      </c>
      <c r="C474" s="13" t="s">
        <v>821</v>
      </c>
      <c r="D474" s="13" t="s">
        <v>352</v>
      </c>
      <c r="E474" s="13"/>
      <c r="F474" s="9">
        <f>F475</f>
        <v>0</v>
      </c>
      <c r="G474" s="36">
        <f t="shared" si="61"/>
        <v>0</v>
      </c>
      <c r="H474" s="9">
        <f t="shared" si="62"/>
        <v>0</v>
      </c>
      <c r="I474" s="9">
        <f t="shared" si="62"/>
        <v>0</v>
      </c>
      <c r="J474" s="20"/>
      <c r="K474" s="21"/>
    </row>
    <row r="475" spans="1:11" s="22" customFormat="1" ht="30" hidden="1" outlineLevel="7" x14ac:dyDescent="0.25">
      <c r="A475" s="26" t="s">
        <v>21</v>
      </c>
      <c r="B475" s="13" t="s">
        <v>6</v>
      </c>
      <c r="C475" s="13" t="s">
        <v>821</v>
      </c>
      <c r="D475" s="13" t="s">
        <v>352</v>
      </c>
      <c r="E475" s="13" t="s">
        <v>22</v>
      </c>
      <c r="F475" s="9">
        <f>F476</f>
        <v>0</v>
      </c>
      <c r="G475" s="36">
        <f t="shared" si="61"/>
        <v>0</v>
      </c>
      <c r="H475" s="9">
        <f t="shared" si="62"/>
        <v>0</v>
      </c>
      <c r="I475" s="9">
        <f t="shared" si="62"/>
        <v>0</v>
      </c>
      <c r="J475" s="20"/>
      <c r="K475" s="21"/>
    </row>
    <row r="476" spans="1:11" s="22" customFormat="1" ht="30" hidden="1" outlineLevel="7" x14ac:dyDescent="0.25">
      <c r="A476" s="26" t="s">
        <v>23</v>
      </c>
      <c r="B476" s="13" t="s">
        <v>6</v>
      </c>
      <c r="C476" s="13" t="s">
        <v>821</v>
      </c>
      <c r="D476" s="13" t="s">
        <v>352</v>
      </c>
      <c r="E476" s="13" t="s">
        <v>24</v>
      </c>
      <c r="F476" s="9"/>
      <c r="G476" s="36">
        <f t="shared" si="61"/>
        <v>0</v>
      </c>
      <c r="H476" s="9"/>
      <c r="I476" s="9"/>
      <c r="J476" s="20"/>
      <c r="K476" s="21"/>
    </row>
    <row r="477" spans="1:11" s="22" customFormat="1" ht="45" hidden="1" outlineLevel="5" x14ac:dyDescent="0.25">
      <c r="A477" s="26" t="s">
        <v>353</v>
      </c>
      <c r="B477" s="13" t="s">
        <v>6</v>
      </c>
      <c r="C477" s="13" t="s">
        <v>821</v>
      </c>
      <c r="D477" s="13" t="s">
        <v>354</v>
      </c>
      <c r="E477" s="13"/>
      <c r="F477" s="9">
        <f>F478</f>
        <v>0</v>
      </c>
      <c r="G477" s="36">
        <f t="shared" si="61"/>
        <v>0</v>
      </c>
      <c r="H477" s="9">
        <f t="shared" ref="H477:I479" si="63">H478</f>
        <v>0</v>
      </c>
      <c r="I477" s="9">
        <f t="shared" si="63"/>
        <v>0</v>
      </c>
      <c r="J477" s="20"/>
      <c r="K477" s="21"/>
    </row>
    <row r="478" spans="1:11" s="22" customFormat="1" ht="30" hidden="1" outlineLevel="6" x14ac:dyDescent="0.25">
      <c r="A478" s="26" t="s">
        <v>355</v>
      </c>
      <c r="B478" s="13" t="s">
        <v>6</v>
      </c>
      <c r="C478" s="13" t="s">
        <v>821</v>
      </c>
      <c r="D478" s="13" t="s">
        <v>356</v>
      </c>
      <c r="E478" s="13"/>
      <c r="F478" s="9">
        <f>F479</f>
        <v>0</v>
      </c>
      <c r="G478" s="36">
        <f t="shared" si="61"/>
        <v>0</v>
      </c>
      <c r="H478" s="9">
        <f t="shared" si="63"/>
        <v>0</v>
      </c>
      <c r="I478" s="9">
        <f t="shared" si="63"/>
        <v>0</v>
      </c>
      <c r="J478" s="20"/>
      <c r="K478" s="21"/>
    </row>
    <row r="479" spans="1:11" s="22" customFormat="1" ht="30" hidden="1" outlineLevel="7" x14ac:dyDescent="0.25">
      <c r="A479" s="26" t="s">
        <v>21</v>
      </c>
      <c r="B479" s="13" t="s">
        <v>6</v>
      </c>
      <c r="C479" s="13" t="s">
        <v>821</v>
      </c>
      <c r="D479" s="13" t="s">
        <v>356</v>
      </c>
      <c r="E479" s="13" t="s">
        <v>22</v>
      </c>
      <c r="F479" s="9">
        <f>F480</f>
        <v>0</v>
      </c>
      <c r="G479" s="36">
        <f t="shared" si="61"/>
        <v>0</v>
      </c>
      <c r="H479" s="9">
        <f t="shared" si="63"/>
        <v>0</v>
      </c>
      <c r="I479" s="9">
        <f t="shared" si="63"/>
        <v>0</v>
      </c>
      <c r="J479" s="20"/>
      <c r="K479" s="21"/>
    </row>
    <row r="480" spans="1:11" s="22" customFormat="1" ht="30" hidden="1" outlineLevel="7" x14ac:dyDescent="0.25">
      <c r="A480" s="26" t="s">
        <v>23</v>
      </c>
      <c r="B480" s="13" t="s">
        <v>6</v>
      </c>
      <c r="C480" s="13" t="s">
        <v>821</v>
      </c>
      <c r="D480" s="13" t="s">
        <v>356</v>
      </c>
      <c r="E480" s="13" t="s">
        <v>24</v>
      </c>
      <c r="F480" s="9"/>
      <c r="G480" s="36">
        <f t="shared" si="61"/>
        <v>0</v>
      </c>
      <c r="H480" s="9"/>
      <c r="I480" s="9"/>
      <c r="J480" s="20"/>
      <c r="K480" s="21"/>
    </row>
    <row r="481" spans="1:11" s="22" customFormat="1" ht="45" hidden="1" outlineLevel="5" x14ac:dyDescent="0.25">
      <c r="A481" s="26" t="s">
        <v>357</v>
      </c>
      <c r="B481" s="13" t="s">
        <v>6</v>
      </c>
      <c r="C481" s="13" t="s">
        <v>821</v>
      </c>
      <c r="D481" s="13" t="s">
        <v>358</v>
      </c>
      <c r="E481" s="13"/>
      <c r="F481" s="9">
        <f>F482</f>
        <v>0</v>
      </c>
      <c r="G481" s="36">
        <f t="shared" si="61"/>
        <v>0</v>
      </c>
      <c r="H481" s="9">
        <f t="shared" ref="H481:I483" si="64">H482</f>
        <v>0</v>
      </c>
      <c r="I481" s="9">
        <f t="shared" si="64"/>
        <v>0</v>
      </c>
      <c r="J481" s="20"/>
      <c r="K481" s="21"/>
    </row>
    <row r="482" spans="1:11" s="22" customFormat="1" ht="30" hidden="1" outlineLevel="6" x14ac:dyDescent="0.25">
      <c r="A482" s="26" t="s">
        <v>359</v>
      </c>
      <c r="B482" s="13" t="s">
        <v>6</v>
      </c>
      <c r="C482" s="13" t="s">
        <v>821</v>
      </c>
      <c r="D482" s="13" t="s">
        <v>360</v>
      </c>
      <c r="E482" s="13"/>
      <c r="F482" s="9">
        <f>F483</f>
        <v>0</v>
      </c>
      <c r="G482" s="36">
        <f t="shared" si="61"/>
        <v>0</v>
      </c>
      <c r="H482" s="9">
        <f t="shared" si="64"/>
        <v>0</v>
      </c>
      <c r="I482" s="9">
        <f t="shared" si="64"/>
        <v>0</v>
      </c>
      <c r="J482" s="20"/>
      <c r="K482" s="21"/>
    </row>
    <row r="483" spans="1:11" s="22" customFormat="1" ht="30" hidden="1" outlineLevel="7" x14ac:dyDescent="0.25">
      <c r="A483" s="26" t="s">
        <v>21</v>
      </c>
      <c r="B483" s="13" t="s">
        <v>6</v>
      </c>
      <c r="C483" s="13" t="s">
        <v>821</v>
      </c>
      <c r="D483" s="13" t="s">
        <v>360</v>
      </c>
      <c r="E483" s="13" t="s">
        <v>22</v>
      </c>
      <c r="F483" s="9">
        <f>F484</f>
        <v>0</v>
      </c>
      <c r="G483" s="36">
        <f t="shared" si="61"/>
        <v>0</v>
      </c>
      <c r="H483" s="9">
        <f t="shared" si="64"/>
        <v>0</v>
      </c>
      <c r="I483" s="9">
        <f t="shared" si="64"/>
        <v>0</v>
      </c>
      <c r="J483" s="20"/>
      <c r="K483" s="21"/>
    </row>
    <row r="484" spans="1:11" s="22" customFormat="1" ht="30" hidden="1" outlineLevel="7" x14ac:dyDescent="0.25">
      <c r="A484" s="26" t="s">
        <v>23</v>
      </c>
      <c r="B484" s="13" t="s">
        <v>6</v>
      </c>
      <c r="C484" s="13" t="s">
        <v>821</v>
      </c>
      <c r="D484" s="13" t="s">
        <v>360</v>
      </c>
      <c r="E484" s="13" t="s">
        <v>24</v>
      </c>
      <c r="F484" s="9"/>
      <c r="G484" s="36">
        <f t="shared" si="61"/>
        <v>0</v>
      </c>
      <c r="H484" s="9"/>
      <c r="I484" s="9"/>
      <c r="J484" s="20"/>
      <c r="K484" s="21"/>
    </row>
    <row r="485" spans="1:11" s="22" customFormat="1" outlineLevel="5" collapsed="1" x14ac:dyDescent="0.25">
      <c r="A485" s="26" t="s">
        <v>361</v>
      </c>
      <c r="B485" s="13" t="s">
        <v>6</v>
      </c>
      <c r="C485" s="13" t="s">
        <v>1011</v>
      </c>
      <c r="D485" s="13" t="s">
        <v>362</v>
      </c>
      <c r="E485" s="13"/>
      <c r="F485" s="9">
        <f>F486</f>
        <v>200000</v>
      </c>
      <c r="G485" s="36">
        <f t="shared" si="61"/>
        <v>-1280</v>
      </c>
      <c r="H485" s="9">
        <f>H486</f>
        <v>200000</v>
      </c>
      <c r="I485" s="9">
        <f>I486</f>
        <v>198720</v>
      </c>
      <c r="J485" s="20"/>
      <c r="K485" s="21"/>
    </row>
    <row r="486" spans="1:11" s="22" customFormat="1" ht="21" customHeight="1" outlineLevel="5" x14ac:dyDescent="0.25">
      <c r="A486" s="26" t="s">
        <v>363</v>
      </c>
      <c r="B486" s="13" t="s">
        <v>6</v>
      </c>
      <c r="C486" s="13" t="s">
        <v>1011</v>
      </c>
      <c r="D486" s="13" t="s">
        <v>364</v>
      </c>
      <c r="E486" s="13"/>
      <c r="F486" s="9">
        <f>F487</f>
        <v>200000</v>
      </c>
      <c r="G486" s="36">
        <f t="shared" si="61"/>
        <v>-1280</v>
      </c>
      <c r="H486" s="9">
        <f>H487+H489</f>
        <v>200000</v>
      </c>
      <c r="I486" s="9">
        <f>I487+I489</f>
        <v>198720</v>
      </c>
      <c r="J486" s="20"/>
      <c r="K486" s="21"/>
    </row>
    <row r="487" spans="1:11" s="22" customFormat="1" ht="32.25" hidden="1" customHeight="1" outlineLevel="5" x14ac:dyDescent="0.25">
      <c r="A487" s="26" t="s">
        <v>21</v>
      </c>
      <c r="B487" s="13" t="s">
        <v>6</v>
      </c>
      <c r="C487" s="13" t="s">
        <v>1011</v>
      </c>
      <c r="D487" s="13" t="s">
        <v>364</v>
      </c>
      <c r="E487" s="13" t="s">
        <v>22</v>
      </c>
      <c r="F487" s="9">
        <f>F488</f>
        <v>200000</v>
      </c>
      <c r="G487" s="36">
        <f t="shared" si="61"/>
        <v>-200000</v>
      </c>
      <c r="H487" s="9">
        <f>H488</f>
        <v>0</v>
      </c>
      <c r="I487" s="9">
        <f>I488</f>
        <v>0</v>
      </c>
      <c r="J487" s="20"/>
      <c r="K487" s="21"/>
    </row>
    <row r="488" spans="1:11" s="22" customFormat="1" ht="30" hidden="1" outlineLevel="5" x14ac:dyDescent="0.25">
      <c r="A488" s="26" t="s">
        <v>23</v>
      </c>
      <c r="B488" s="13" t="s">
        <v>6</v>
      </c>
      <c r="C488" s="13" t="s">
        <v>1011</v>
      </c>
      <c r="D488" s="13" t="s">
        <v>364</v>
      </c>
      <c r="E488" s="13" t="s">
        <v>24</v>
      </c>
      <c r="F488" s="9">
        <v>200000</v>
      </c>
      <c r="G488" s="36">
        <f t="shared" si="61"/>
        <v>-200000</v>
      </c>
      <c r="H488" s="9">
        <v>0</v>
      </c>
      <c r="I488" s="9">
        <v>0</v>
      </c>
      <c r="J488" s="20"/>
      <c r="K488" s="21"/>
    </row>
    <row r="489" spans="1:11" s="22" customFormat="1" outlineLevel="5" x14ac:dyDescent="0.25">
      <c r="A489" s="26" t="s">
        <v>25</v>
      </c>
      <c r="B489" s="13" t="s">
        <v>6</v>
      </c>
      <c r="C489" s="13" t="s">
        <v>1011</v>
      </c>
      <c r="D489" s="13" t="s">
        <v>364</v>
      </c>
      <c r="E489" s="13" t="s">
        <v>26</v>
      </c>
      <c r="F489" s="9"/>
      <c r="G489" s="36">
        <f t="shared" si="61"/>
        <v>198720</v>
      </c>
      <c r="H489" s="9">
        <f>H490</f>
        <v>200000</v>
      </c>
      <c r="I489" s="9">
        <f>I490</f>
        <v>198720</v>
      </c>
      <c r="J489" s="20"/>
      <c r="K489" s="21"/>
    </row>
    <row r="490" spans="1:11" s="22" customFormat="1" ht="49.5" customHeight="1" outlineLevel="5" x14ac:dyDescent="0.25">
      <c r="A490" s="26" t="s">
        <v>207</v>
      </c>
      <c r="B490" s="13" t="s">
        <v>6</v>
      </c>
      <c r="C490" s="13" t="s">
        <v>1011</v>
      </c>
      <c r="D490" s="13" t="s">
        <v>364</v>
      </c>
      <c r="E490" s="13" t="s">
        <v>208</v>
      </c>
      <c r="F490" s="9"/>
      <c r="G490" s="36">
        <f t="shared" si="61"/>
        <v>198720</v>
      </c>
      <c r="H490" s="9">
        <v>200000</v>
      </c>
      <c r="I490" s="9">
        <v>198720</v>
      </c>
      <c r="J490" s="20"/>
      <c r="K490" s="21"/>
    </row>
    <row r="491" spans="1:11" s="22" customFormat="1" ht="45" hidden="1" outlineLevel="6" x14ac:dyDescent="0.25">
      <c r="A491" s="26" t="s">
        <v>365</v>
      </c>
      <c r="B491" s="13" t="s">
        <v>6</v>
      </c>
      <c r="C491" s="13" t="s">
        <v>1011</v>
      </c>
      <c r="D491" s="13" t="s">
        <v>366</v>
      </c>
      <c r="E491" s="13"/>
      <c r="F491" s="9">
        <f>F492+F495</f>
        <v>0</v>
      </c>
      <c r="G491" s="36">
        <f t="shared" si="61"/>
        <v>0</v>
      </c>
      <c r="H491" s="9">
        <f>H492+H495</f>
        <v>0</v>
      </c>
      <c r="I491" s="9">
        <f>I492+I495</f>
        <v>0</v>
      </c>
      <c r="J491" s="20"/>
      <c r="K491" s="21"/>
    </row>
    <row r="492" spans="1:11" s="22" customFormat="1" ht="30" hidden="1" outlineLevel="7" x14ac:dyDescent="0.25">
      <c r="A492" s="26" t="s">
        <v>853</v>
      </c>
      <c r="B492" s="13" t="s">
        <v>6</v>
      </c>
      <c r="C492" s="13" t="s">
        <v>1011</v>
      </c>
      <c r="D492" s="13" t="s">
        <v>852</v>
      </c>
      <c r="E492" s="13"/>
      <c r="F492" s="9">
        <f>F493</f>
        <v>0</v>
      </c>
      <c r="G492" s="36">
        <f t="shared" si="61"/>
        <v>0</v>
      </c>
      <c r="H492" s="9">
        <f>H493</f>
        <v>0</v>
      </c>
      <c r="I492" s="9">
        <f>I493</f>
        <v>0</v>
      </c>
      <c r="J492" s="20"/>
      <c r="K492" s="21"/>
    </row>
    <row r="493" spans="1:11" s="22" customFormat="1" ht="30" hidden="1" outlineLevel="7" x14ac:dyDescent="0.25">
      <c r="A493" s="26" t="s">
        <v>21</v>
      </c>
      <c r="B493" s="13" t="s">
        <v>6</v>
      </c>
      <c r="C493" s="13" t="s">
        <v>1011</v>
      </c>
      <c r="D493" s="13" t="s">
        <v>852</v>
      </c>
      <c r="E493" s="13" t="s">
        <v>22</v>
      </c>
      <c r="F493" s="9">
        <f>F494</f>
        <v>0</v>
      </c>
      <c r="G493" s="36">
        <f t="shared" si="61"/>
        <v>0</v>
      </c>
      <c r="H493" s="9">
        <f>H494</f>
        <v>0</v>
      </c>
      <c r="I493" s="9">
        <f>I494</f>
        <v>0</v>
      </c>
      <c r="J493" s="20"/>
      <c r="K493" s="21"/>
    </row>
    <row r="494" spans="1:11" s="22" customFormat="1" ht="30" hidden="1" outlineLevel="5" x14ac:dyDescent="0.25">
      <c r="A494" s="26" t="s">
        <v>23</v>
      </c>
      <c r="B494" s="13" t="s">
        <v>6</v>
      </c>
      <c r="C494" s="13" t="s">
        <v>1011</v>
      </c>
      <c r="D494" s="13" t="s">
        <v>852</v>
      </c>
      <c r="E494" s="13" t="s">
        <v>24</v>
      </c>
      <c r="F494" s="9"/>
      <c r="G494" s="36">
        <f t="shared" si="61"/>
        <v>0</v>
      </c>
      <c r="H494" s="9"/>
      <c r="I494" s="9"/>
      <c r="J494" s="20"/>
      <c r="K494" s="21"/>
    </row>
    <row r="495" spans="1:11" s="22" customFormat="1" ht="45" hidden="1" outlineLevel="6" x14ac:dyDescent="0.25">
      <c r="A495" s="26" t="s">
        <v>367</v>
      </c>
      <c r="B495" s="13" t="s">
        <v>6</v>
      </c>
      <c r="C495" s="13" t="s">
        <v>1011</v>
      </c>
      <c r="D495" s="13" t="s">
        <v>368</v>
      </c>
      <c r="E495" s="13"/>
      <c r="F495" s="9">
        <f>F496</f>
        <v>0</v>
      </c>
      <c r="G495" s="36">
        <f t="shared" si="61"/>
        <v>0</v>
      </c>
      <c r="H495" s="9">
        <f>H496</f>
        <v>0</v>
      </c>
      <c r="I495" s="9">
        <f>I496</f>
        <v>0</v>
      </c>
      <c r="J495" s="20"/>
      <c r="K495" s="21"/>
    </row>
    <row r="496" spans="1:11" s="22" customFormat="1" ht="30" hidden="1" outlineLevel="7" x14ac:dyDescent="0.25">
      <c r="A496" s="26" t="s">
        <v>21</v>
      </c>
      <c r="B496" s="13" t="s">
        <v>6</v>
      </c>
      <c r="C496" s="13" t="s">
        <v>1011</v>
      </c>
      <c r="D496" s="13" t="s">
        <v>368</v>
      </c>
      <c r="E496" s="13" t="s">
        <v>22</v>
      </c>
      <c r="F496" s="9">
        <f>F497</f>
        <v>0</v>
      </c>
      <c r="G496" s="36">
        <f t="shared" si="61"/>
        <v>0</v>
      </c>
      <c r="H496" s="9">
        <f>H497</f>
        <v>0</v>
      </c>
      <c r="I496" s="9">
        <f>I497</f>
        <v>0</v>
      </c>
      <c r="J496" s="20"/>
      <c r="K496" s="21"/>
    </row>
    <row r="497" spans="1:11" s="22" customFormat="1" ht="30" hidden="1" outlineLevel="7" x14ac:dyDescent="0.25">
      <c r="A497" s="26" t="s">
        <v>23</v>
      </c>
      <c r="B497" s="13" t="s">
        <v>6</v>
      </c>
      <c r="C497" s="13" t="s">
        <v>1011</v>
      </c>
      <c r="D497" s="13" t="s">
        <v>368</v>
      </c>
      <c r="E497" s="13" t="s">
        <v>24</v>
      </c>
      <c r="F497" s="9">
        <v>0</v>
      </c>
      <c r="G497" s="36">
        <f t="shared" si="61"/>
        <v>0</v>
      </c>
      <c r="H497" s="9">
        <v>0</v>
      </c>
      <c r="I497" s="9">
        <v>0</v>
      </c>
      <c r="J497" s="20"/>
      <c r="K497" s="21"/>
    </row>
    <row r="498" spans="1:11" s="22" customFormat="1" ht="30" hidden="1" outlineLevel="5" x14ac:dyDescent="0.25">
      <c r="A498" s="26" t="s">
        <v>369</v>
      </c>
      <c r="B498" s="13" t="s">
        <v>6</v>
      </c>
      <c r="C498" s="13" t="s">
        <v>1011</v>
      </c>
      <c r="D498" s="13" t="s">
        <v>370</v>
      </c>
      <c r="E498" s="13"/>
      <c r="F498" s="9">
        <f>F499</f>
        <v>0</v>
      </c>
      <c r="G498" s="36">
        <f t="shared" si="61"/>
        <v>0</v>
      </c>
      <c r="H498" s="9">
        <f t="shared" ref="H498:I500" si="65">H499</f>
        <v>0</v>
      </c>
      <c r="I498" s="9">
        <f t="shared" si="65"/>
        <v>0</v>
      </c>
      <c r="J498" s="20"/>
      <c r="K498" s="21"/>
    </row>
    <row r="499" spans="1:11" s="22" customFormat="1" ht="30" hidden="1" outlineLevel="6" x14ac:dyDescent="0.25">
      <c r="A499" s="26" t="s">
        <v>371</v>
      </c>
      <c r="B499" s="13" t="s">
        <v>6</v>
      </c>
      <c r="C499" s="13" t="s">
        <v>1011</v>
      </c>
      <c r="D499" s="13" t="s">
        <v>372</v>
      </c>
      <c r="E499" s="13"/>
      <c r="F499" s="9">
        <f>F500</f>
        <v>0</v>
      </c>
      <c r="G499" s="36">
        <f t="shared" si="61"/>
        <v>0</v>
      </c>
      <c r="H499" s="9">
        <f t="shared" si="65"/>
        <v>0</v>
      </c>
      <c r="I499" s="9">
        <f t="shared" si="65"/>
        <v>0</v>
      </c>
      <c r="J499" s="20"/>
      <c r="K499" s="21"/>
    </row>
    <row r="500" spans="1:11" s="22" customFormat="1" ht="30" hidden="1" outlineLevel="7" x14ac:dyDescent="0.25">
      <c r="A500" s="26" t="s">
        <v>21</v>
      </c>
      <c r="B500" s="13" t="s">
        <v>6</v>
      </c>
      <c r="C500" s="13" t="s">
        <v>1011</v>
      </c>
      <c r="D500" s="13" t="s">
        <v>372</v>
      </c>
      <c r="E500" s="13" t="s">
        <v>22</v>
      </c>
      <c r="F500" s="9">
        <f>F501</f>
        <v>0</v>
      </c>
      <c r="G500" s="36">
        <f t="shared" si="61"/>
        <v>0</v>
      </c>
      <c r="H500" s="9">
        <f t="shared" si="65"/>
        <v>0</v>
      </c>
      <c r="I500" s="9">
        <f t="shared" si="65"/>
        <v>0</v>
      </c>
      <c r="J500" s="20"/>
      <c r="K500" s="21"/>
    </row>
    <row r="501" spans="1:11" s="22" customFormat="1" ht="30" hidden="1" outlineLevel="7" x14ac:dyDescent="0.25">
      <c r="A501" s="26" t="s">
        <v>23</v>
      </c>
      <c r="B501" s="13" t="s">
        <v>6</v>
      </c>
      <c r="C501" s="13" t="s">
        <v>1011</v>
      </c>
      <c r="D501" s="13" t="s">
        <v>372</v>
      </c>
      <c r="E501" s="13" t="s">
        <v>24</v>
      </c>
      <c r="F501" s="9">
        <v>0</v>
      </c>
      <c r="G501" s="36">
        <f t="shared" si="61"/>
        <v>0</v>
      </c>
      <c r="H501" s="9">
        <v>0</v>
      </c>
      <c r="I501" s="9">
        <v>0</v>
      </c>
      <c r="J501" s="20"/>
      <c r="K501" s="21"/>
    </row>
    <row r="502" spans="1:11" s="22" customFormat="1" ht="30" hidden="1" outlineLevel="5" x14ac:dyDescent="0.25">
      <c r="A502" s="26" t="s">
        <v>373</v>
      </c>
      <c r="B502" s="13" t="s">
        <v>6</v>
      </c>
      <c r="C502" s="13" t="s">
        <v>1011</v>
      </c>
      <c r="D502" s="13" t="s">
        <v>374</v>
      </c>
      <c r="E502" s="13"/>
      <c r="F502" s="9">
        <f>F503</f>
        <v>0</v>
      </c>
      <c r="G502" s="36">
        <f t="shared" si="61"/>
        <v>0</v>
      </c>
      <c r="H502" s="9">
        <f t="shared" ref="H502:I504" si="66">H503</f>
        <v>0</v>
      </c>
      <c r="I502" s="9">
        <f t="shared" si="66"/>
        <v>0</v>
      </c>
      <c r="J502" s="20"/>
      <c r="K502" s="21"/>
    </row>
    <row r="503" spans="1:11" s="22" customFormat="1" hidden="1" outlineLevel="6" x14ac:dyDescent="0.25">
      <c r="A503" s="26" t="s">
        <v>375</v>
      </c>
      <c r="B503" s="13" t="s">
        <v>6</v>
      </c>
      <c r="C503" s="13" t="s">
        <v>1011</v>
      </c>
      <c r="D503" s="13" t="s">
        <v>376</v>
      </c>
      <c r="E503" s="13"/>
      <c r="F503" s="9">
        <f>F504</f>
        <v>0</v>
      </c>
      <c r="G503" s="36">
        <f t="shared" si="61"/>
        <v>0</v>
      </c>
      <c r="H503" s="9">
        <f t="shared" si="66"/>
        <v>0</v>
      </c>
      <c r="I503" s="9">
        <f t="shared" si="66"/>
        <v>0</v>
      </c>
      <c r="J503" s="20"/>
      <c r="K503" s="21"/>
    </row>
    <row r="504" spans="1:11" s="22" customFormat="1" ht="30" hidden="1" outlineLevel="7" x14ac:dyDescent="0.25">
      <c r="A504" s="26" t="s">
        <v>21</v>
      </c>
      <c r="B504" s="13" t="s">
        <v>6</v>
      </c>
      <c r="C504" s="13" t="s">
        <v>1011</v>
      </c>
      <c r="D504" s="13" t="s">
        <v>376</v>
      </c>
      <c r="E504" s="13" t="s">
        <v>22</v>
      </c>
      <c r="F504" s="9">
        <f>F505</f>
        <v>0</v>
      </c>
      <c r="G504" s="36">
        <f t="shared" si="61"/>
        <v>0</v>
      </c>
      <c r="H504" s="9">
        <f t="shared" si="66"/>
        <v>0</v>
      </c>
      <c r="I504" s="9">
        <f t="shared" si="66"/>
        <v>0</v>
      </c>
      <c r="J504" s="20"/>
      <c r="K504" s="21"/>
    </row>
    <row r="505" spans="1:11" s="22" customFormat="1" ht="30" hidden="1" outlineLevel="7" x14ac:dyDescent="0.25">
      <c r="A505" s="26" t="s">
        <v>23</v>
      </c>
      <c r="B505" s="13" t="s">
        <v>6</v>
      </c>
      <c r="C505" s="13" t="s">
        <v>1011</v>
      </c>
      <c r="D505" s="13" t="s">
        <v>376</v>
      </c>
      <c r="E505" s="13" t="s">
        <v>24</v>
      </c>
      <c r="F505" s="9">
        <v>0</v>
      </c>
      <c r="G505" s="36">
        <f t="shared" si="61"/>
        <v>0</v>
      </c>
      <c r="H505" s="9">
        <v>0</v>
      </c>
      <c r="I505" s="9">
        <v>0</v>
      </c>
      <c r="J505" s="20"/>
      <c r="K505" s="21"/>
    </row>
    <row r="506" spans="1:11" s="22" customFormat="1" ht="30" outlineLevel="1" collapsed="1" x14ac:dyDescent="0.25">
      <c r="A506" s="26" t="s">
        <v>377</v>
      </c>
      <c r="B506" s="13" t="s">
        <v>6</v>
      </c>
      <c r="C506" s="13" t="s">
        <v>1011</v>
      </c>
      <c r="D506" s="13" t="s">
        <v>378</v>
      </c>
      <c r="E506" s="13"/>
      <c r="F506" s="9">
        <f>F507</f>
        <v>200000</v>
      </c>
      <c r="G506" s="36">
        <f t="shared" si="61"/>
        <v>-115329.23</v>
      </c>
      <c r="H506" s="9">
        <f t="shared" ref="H506:I508" si="67">H507</f>
        <v>200000</v>
      </c>
      <c r="I506" s="9">
        <f t="shared" si="67"/>
        <v>84670.77</v>
      </c>
      <c r="J506" s="20"/>
      <c r="K506" s="21"/>
    </row>
    <row r="507" spans="1:11" s="22" customFormat="1" outlineLevel="2" x14ac:dyDescent="0.25">
      <c r="A507" s="26" t="s">
        <v>379</v>
      </c>
      <c r="B507" s="13" t="s">
        <v>6</v>
      </c>
      <c r="C507" s="13" t="s">
        <v>1011</v>
      </c>
      <c r="D507" s="13" t="s">
        <v>380</v>
      </c>
      <c r="E507" s="13"/>
      <c r="F507" s="9">
        <f>F508</f>
        <v>200000</v>
      </c>
      <c r="G507" s="36">
        <f t="shared" si="61"/>
        <v>-115329.23</v>
      </c>
      <c r="H507" s="9">
        <f t="shared" si="67"/>
        <v>200000</v>
      </c>
      <c r="I507" s="9">
        <f t="shared" si="67"/>
        <v>84670.77</v>
      </c>
      <c r="J507" s="20"/>
      <c r="K507" s="21"/>
    </row>
    <row r="508" spans="1:11" s="22" customFormat="1" ht="30" outlineLevel="3" x14ac:dyDescent="0.25">
      <c r="A508" s="26" t="s">
        <v>21</v>
      </c>
      <c r="B508" s="13" t="s">
        <v>6</v>
      </c>
      <c r="C508" s="13" t="s">
        <v>1011</v>
      </c>
      <c r="D508" s="13" t="s">
        <v>380</v>
      </c>
      <c r="E508" s="13" t="s">
        <v>22</v>
      </c>
      <c r="F508" s="9">
        <f>F509</f>
        <v>200000</v>
      </c>
      <c r="G508" s="36">
        <f t="shared" si="61"/>
        <v>-115329.23</v>
      </c>
      <c r="H508" s="9">
        <f t="shared" si="67"/>
        <v>200000</v>
      </c>
      <c r="I508" s="9">
        <f t="shared" si="67"/>
        <v>84670.77</v>
      </c>
      <c r="J508" s="20"/>
      <c r="K508" s="21"/>
    </row>
    <row r="509" spans="1:11" s="22" customFormat="1" ht="30" outlineLevel="5" x14ac:dyDescent="0.25">
      <c r="A509" s="26" t="s">
        <v>23</v>
      </c>
      <c r="B509" s="13" t="s">
        <v>6</v>
      </c>
      <c r="C509" s="13" t="s">
        <v>1011</v>
      </c>
      <c r="D509" s="13" t="s">
        <v>380</v>
      </c>
      <c r="E509" s="13" t="s">
        <v>24</v>
      </c>
      <c r="F509" s="9">
        <v>200000</v>
      </c>
      <c r="G509" s="36">
        <f t="shared" si="61"/>
        <v>-115329.23</v>
      </c>
      <c r="H509" s="9">
        <v>200000</v>
      </c>
      <c r="I509" s="9">
        <v>84670.77</v>
      </c>
      <c r="J509" s="20"/>
      <c r="K509" s="21"/>
    </row>
    <row r="510" spans="1:11" s="22" customFormat="1" outlineLevel="6" x14ac:dyDescent="0.25">
      <c r="A510" s="23" t="s">
        <v>381</v>
      </c>
      <c r="B510" s="24" t="s">
        <v>6</v>
      </c>
      <c r="C510" s="24" t="s">
        <v>822</v>
      </c>
      <c r="D510" s="24"/>
      <c r="E510" s="24"/>
      <c r="F510" s="25">
        <f>F511</f>
        <v>1179333</v>
      </c>
      <c r="G510" s="36">
        <f t="shared" si="61"/>
        <v>-11859.290000000037</v>
      </c>
      <c r="H510" s="25">
        <f>H511</f>
        <v>1179333</v>
      </c>
      <c r="I510" s="25">
        <f>I511</f>
        <v>1167473.71</v>
      </c>
      <c r="J510" s="20"/>
      <c r="K510" s="21"/>
    </row>
    <row r="511" spans="1:11" s="22" customFormat="1" ht="17.25" customHeight="1" outlineLevel="7" x14ac:dyDescent="0.25">
      <c r="A511" s="23" t="s">
        <v>382</v>
      </c>
      <c r="B511" s="24" t="s">
        <v>6</v>
      </c>
      <c r="C511" s="24" t="s">
        <v>823</v>
      </c>
      <c r="D511" s="24"/>
      <c r="E511" s="24"/>
      <c r="F511" s="25">
        <f>F512+F525</f>
        <v>1179333</v>
      </c>
      <c r="G511" s="36">
        <f t="shared" si="61"/>
        <v>-11859.290000000037</v>
      </c>
      <c r="H511" s="25">
        <f>H512+H525</f>
        <v>1179333</v>
      </c>
      <c r="I511" s="25">
        <f>I512+I525</f>
        <v>1167473.71</v>
      </c>
      <c r="J511" s="20"/>
      <c r="K511" s="21"/>
    </row>
    <row r="512" spans="1:11" s="22" customFormat="1" ht="34.5" customHeight="1" outlineLevel="7" x14ac:dyDescent="0.25">
      <c r="A512" s="26" t="s">
        <v>383</v>
      </c>
      <c r="B512" s="13" t="s">
        <v>6</v>
      </c>
      <c r="C512" s="13" t="s">
        <v>823</v>
      </c>
      <c r="D512" s="13" t="s">
        <v>384</v>
      </c>
      <c r="E512" s="13"/>
      <c r="F512" s="9">
        <f>F513+F517+F521</f>
        <v>60000</v>
      </c>
      <c r="G512" s="36">
        <f t="shared" si="61"/>
        <v>-4210</v>
      </c>
      <c r="H512" s="9">
        <f>H513+H517+H521</f>
        <v>60000</v>
      </c>
      <c r="I512" s="9">
        <f>I513+I517+I521</f>
        <v>55790</v>
      </c>
      <c r="J512" s="20"/>
      <c r="K512" s="21"/>
    </row>
    <row r="513" spans="1:11" s="22" customFormat="1" ht="30" hidden="1" outlineLevel="5" x14ac:dyDescent="0.25">
      <c r="A513" s="26" t="s">
        <v>385</v>
      </c>
      <c r="B513" s="13" t="s">
        <v>6</v>
      </c>
      <c r="C513" s="13" t="s">
        <v>823</v>
      </c>
      <c r="D513" s="13" t="s">
        <v>386</v>
      </c>
      <c r="E513" s="13"/>
      <c r="F513" s="9">
        <f>F514</f>
        <v>0</v>
      </c>
      <c r="G513" s="36">
        <f t="shared" si="61"/>
        <v>0</v>
      </c>
      <c r="H513" s="9">
        <f t="shared" ref="H513:I515" si="68">H514</f>
        <v>0</v>
      </c>
      <c r="I513" s="9">
        <f t="shared" si="68"/>
        <v>0</v>
      </c>
      <c r="J513" s="20"/>
      <c r="K513" s="21"/>
    </row>
    <row r="514" spans="1:11" s="22" customFormat="1" ht="45" hidden="1" outlineLevel="6" x14ac:dyDescent="0.25">
      <c r="A514" s="26" t="s">
        <v>387</v>
      </c>
      <c r="B514" s="13" t="s">
        <v>6</v>
      </c>
      <c r="C514" s="13" t="s">
        <v>823</v>
      </c>
      <c r="D514" s="13" t="s">
        <v>388</v>
      </c>
      <c r="E514" s="13"/>
      <c r="F514" s="9">
        <f>F515</f>
        <v>0</v>
      </c>
      <c r="G514" s="36">
        <f t="shared" si="61"/>
        <v>0</v>
      </c>
      <c r="H514" s="9">
        <f t="shared" si="68"/>
        <v>0</v>
      </c>
      <c r="I514" s="9">
        <f t="shared" si="68"/>
        <v>0</v>
      </c>
      <c r="J514" s="20"/>
      <c r="K514" s="21"/>
    </row>
    <row r="515" spans="1:11" s="22" customFormat="1" ht="30" hidden="1" outlineLevel="7" x14ac:dyDescent="0.25">
      <c r="A515" s="26" t="s">
        <v>21</v>
      </c>
      <c r="B515" s="13" t="s">
        <v>6</v>
      </c>
      <c r="C515" s="13" t="s">
        <v>823</v>
      </c>
      <c r="D515" s="13" t="s">
        <v>388</v>
      </c>
      <c r="E515" s="13" t="s">
        <v>22</v>
      </c>
      <c r="F515" s="9">
        <f>F516</f>
        <v>0</v>
      </c>
      <c r="G515" s="36">
        <f t="shared" si="61"/>
        <v>0</v>
      </c>
      <c r="H515" s="9">
        <f t="shared" si="68"/>
        <v>0</v>
      </c>
      <c r="I515" s="9">
        <f t="shared" si="68"/>
        <v>0</v>
      </c>
      <c r="J515" s="20"/>
      <c r="K515" s="21"/>
    </row>
    <row r="516" spans="1:11" s="22" customFormat="1" ht="30" hidden="1" outlineLevel="7" x14ac:dyDescent="0.25">
      <c r="A516" s="26" t="s">
        <v>23</v>
      </c>
      <c r="B516" s="13" t="s">
        <v>6</v>
      </c>
      <c r="C516" s="13" t="s">
        <v>823</v>
      </c>
      <c r="D516" s="13" t="s">
        <v>388</v>
      </c>
      <c r="E516" s="13" t="s">
        <v>24</v>
      </c>
      <c r="F516" s="9">
        <v>0</v>
      </c>
      <c r="G516" s="36">
        <f t="shared" si="61"/>
        <v>0</v>
      </c>
      <c r="H516" s="9">
        <v>0</v>
      </c>
      <c r="I516" s="9">
        <v>0</v>
      </c>
      <c r="J516" s="20"/>
      <c r="K516" s="21"/>
    </row>
    <row r="517" spans="1:11" s="22" customFormat="1" ht="30" hidden="1" outlineLevel="5" x14ac:dyDescent="0.25">
      <c r="A517" s="26" t="s">
        <v>389</v>
      </c>
      <c r="B517" s="13" t="s">
        <v>6</v>
      </c>
      <c r="C517" s="13" t="s">
        <v>823</v>
      </c>
      <c r="D517" s="13" t="s">
        <v>390</v>
      </c>
      <c r="E517" s="13"/>
      <c r="F517" s="9">
        <f>F518</f>
        <v>0</v>
      </c>
      <c r="G517" s="36">
        <f t="shared" si="61"/>
        <v>0</v>
      </c>
      <c r="H517" s="9">
        <f t="shared" ref="H517:I519" si="69">H518</f>
        <v>0</v>
      </c>
      <c r="I517" s="9">
        <f t="shared" si="69"/>
        <v>0</v>
      </c>
      <c r="J517" s="20"/>
      <c r="K517" s="21"/>
    </row>
    <row r="518" spans="1:11" s="22" customFormat="1" ht="45" hidden="1" outlineLevel="6" x14ac:dyDescent="0.25">
      <c r="A518" s="26" t="s">
        <v>391</v>
      </c>
      <c r="B518" s="13" t="s">
        <v>6</v>
      </c>
      <c r="C518" s="13" t="s">
        <v>823</v>
      </c>
      <c r="D518" s="13" t="s">
        <v>392</v>
      </c>
      <c r="E518" s="13"/>
      <c r="F518" s="9">
        <f>F519</f>
        <v>0</v>
      </c>
      <c r="G518" s="36">
        <f t="shared" si="61"/>
        <v>0</v>
      </c>
      <c r="H518" s="9">
        <f t="shared" si="69"/>
        <v>0</v>
      </c>
      <c r="I518" s="9">
        <f t="shared" si="69"/>
        <v>0</v>
      </c>
      <c r="J518" s="20"/>
      <c r="K518" s="21"/>
    </row>
    <row r="519" spans="1:11" s="22" customFormat="1" ht="30" hidden="1" outlineLevel="7" x14ac:dyDescent="0.25">
      <c r="A519" s="26" t="s">
        <v>21</v>
      </c>
      <c r="B519" s="13" t="s">
        <v>6</v>
      </c>
      <c r="C519" s="13" t="s">
        <v>823</v>
      </c>
      <c r="D519" s="13" t="s">
        <v>392</v>
      </c>
      <c r="E519" s="13" t="s">
        <v>22</v>
      </c>
      <c r="F519" s="9">
        <f>F520</f>
        <v>0</v>
      </c>
      <c r="G519" s="36">
        <f t="shared" si="61"/>
        <v>0</v>
      </c>
      <c r="H519" s="9">
        <f t="shared" si="69"/>
        <v>0</v>
      </c>
      <c r="I519" s="9">
        <f t="shared" si="69"/>
        <v>0</v>
      </c>
      <c r="J519" s="20"/>
      <c r="K519" s="21"/>
    </row>
    <row r="520" spans="1:11" s="22" customFormat="1" ht="30" hidden="1" outlineLevel="7" x14ac:dyDescent="0.25">
      <c r="A520" s="26" t="s">
        <v>23</v>
      </c>
      <c r="B520" s="13" t="s">
        <v>6</v>
      </c>
      <c r="C520" s="13" t="s">
        <v>823</v>
      </c>
      <c r="D520" s="13" t="s">
        <v>392</v>
      </c>
      <c r="E520" s="13" t="s">
        <v>24</v>
      </c>
      <c r="F520" s="9">
        <v>0</v>
      </c>
      <c r="G520" s="36">
        <f t="shared" si="61"/>
        <v>0</v>
      </c>
      <c r="H520" s="9">
        <v>0</v>
      </c>
      <c r="I520" s="9">
        <v>0</v>
      </c>
      <c r="J520" s="20"/>
      <c r="K520" s="21"/>
    </row>
    <row r="521" spans="1:11" s="22" customFormat="1" ht="60" outlineLevel="3" collapsed="1" x14ac:dyDescent="0.25">
      <c r="A521" s="26" t="s">
        <v>393</v>
      </c>
      <c r="B521" s="13" t="s">
        <v>6</v>
      </c>
      <c r="C521" s="13" t="s">
        <v>823</v>
      </c>
      <c r="D521" s="13" t="s">
        <v>394</v>
      </c>
      <c r="E521" s="13"/>
      <c r="F521" s="9">
        <f>F522</f>
        <v>60000</v>
      </c>
      <c r="G521" s="36">
        <f t="shared" si="61"/>
        <v>-4210</v>
      </c>
      <c r="H521" s="9">
        <f t="shared" ref="H521:I523" si="70">H522</f>
        <v>60000</v>
      </c>
      <c r="I521" s="9">
        <f t="shared" si="70"/>
        <v>55790</v>
      </c>
      <c r="J521" s="20"/>
      <c r="K521" s="21"/>
    </row>
    <row r="522" spans="1:11" s="22" customFormat="1" ht="30" outlineLevel="4" x14ac:dyDescent="0.25">
      <c r="A522" s="26" t="s">
        <v>395</v>
      </c>
      <c r="B522" s="13" t="s">
        <v>6</v>
      </c>
      <c r="C522" s="13" t="s">
        <v>823</v>
      </c>
      <c r="D522" s="13" t="s">
        <v>396</v>
      </c>
      <c r="E522" s="13"/>
      <c r="F522" s="9">
        <f>F523</f>
        <v>60000</v>
      </c>
      <c r="G522" s="36">
        <f t="shared" si="61"/>
        <v>-4210</v>
      </c>
      <c r="H522" s="9">
        <f t="shared" si="70"/>
        <v>60000</v>
      </c>
      <c r="I522" s="9">
        <f t="shared" si="70"/>
        <v>55790</v>
      </c>
      <c r="J522" s="20"/>
      <c r="K522" s="21"/>
    </row>
    <row r="523" spans="1:11" s="22" customFormat="1" ht="30" outlineLevel="5" x14ac:dyDescent="0.25">
      <c r="A523" s="26" t="s">
        <v>21</v>
      </c>
      <c r="B523" s="13" t="s">
        <v>6</v>
      </c>
      <c r="C523" s="13" t="s">
        <v>823</v>
      </c>
      <c r="D523" s="13" t="s">
        <v>396</v>
      </c>
      <c r="E523" s="13" t="s">
        <v>22</v>
      </c>
      <c r="F523" s="9">
        <f>F524</f>
        <v>60000</v>
      </c>
      <c r="G523" s="36">
        <f t="shared" si="61"/>
        <v>-4210</v>
      </c>
      <c r="H523" s="9">
        <f t="shared" si="70"/>
        <v>60000</v>
      </c>
      <c r="I523" s="9">
        <f t="shared" si="70"/>
        <v>55790</v>
      </c>
      <c r="J523" s="20"/>
      <c r="K523" s="21"/>
    </row>
    <row r="524" spans="1:11" s="22" customFormat="1" ht="30" outlineLevel="6" x14ac:dyDescent="0.25">
      <c r="A524" s="26" t="s">
        <v>23</v>
      </c>
      <c r="B524" s="13" t="s">
        <v>6</v>
      </c>
      <c r="C524" s="13" t="s">
        <v>823</v>
      </c>
      <c r="D524" s="13" t="s">
        <v>396</v>
      </c>
      <c r="E524" s="13" t="s">
        <v>24</v>
      </c>
      <c r="F524" s="9">
        <v>60000</v>
      </c>
      <c r="G524" s="36">
        <f t="shared" si="61"/>
        <v>-4210</v>
      </c>
      <c r="H524" s="9">
        <v>60000</v>
      </c>
      <c r="I524" s="9">
        <v>55790</v>
      </c>
      <c r="J524" s="20"/>
      <c r="K524" s="21"/>
    </row>
    <row r="525" spans="1:11" s="22" customFormat="1" ht="45" outlineLevel="7" x14ac:dyDescent="0.25">
      <c r="A525" s="26" t="s">
        <v>397</v>
      </c>
      <c r="B525" s="13" t="s">
        <v>6</v>
      </c>
      <c r="C525" s="13" t="s">
        <v>823</v>
      </c>
      <c r="D525" s="13" t="s">
        <v>398</v>
      </c>
      <c r="E525" s="13"/>
      <c r="F525" s="9">
        <f>F526+F533</f>
        <v>1119333</v>
      </c>
      <c r="G525" s="36">
        <f t="shared" si="61"/>
        <v>-7649.2900000000373</v>
      </c>
      <c r="H525" s="9">
        <f>H526+H533</f>
        <v>1119333</v>
      </c>
      <c r="I525" s="9">
        <f>I526+I533</f>
        <v>1111683.71</v>
      </c>
      <c r="J525" s="20"/>
      <c r="K525" s="21"/>
    </row>
    <row r="526" spans="1:11" s="22" customFormat="1" ht="45" hidden="1" outlineLevel="7" x14ac:dyDescent="0.25">
      <c r="A526" s="26" t="s">
        <v>399</v>
      </c>
      <c r="B526" s="13" t="s">
        <v>6</v>
      </c>
      <c r="C526" s="13" t="s">
        <v>823</v>
      </c>
      <c r="D526" s="13" t="s">
        <v>400</v>
      </c>
      <c r="E526" s="13"/>
      <c r="F526" s="9">
        <f>F527</f>
        <v>47000</v>
      </c>
      <c r="G526" s="36">
        <f t="shared" si="61"/>
        <v>-47000</v>
      </c>
      <c r="H526" s="9">
        <f>H527</f>
        <v>0</v>
      </c>
      <c r="I526" s="9">
        <f>I527</f>
        <v>0</v>
      </c>
      <c r="J526" s="20"/>
      <c r="K526" s="21"/>
    </row>
    <row r="527" spans="1:11" s="22" customFormat="1" ht="45" hidden="1" outlineLevel="4" x14ac:dyDescent="0.25">
      <c r="A527" s="26" t="s">
        <v>401</v>
      </c>
      <c r="B527" s="13" t="s">
        <v>6</v>
      </c>
      <c r="C527" s="13" t="s">
        <v>823</v>
      </c>
      <c r="D527" s="13" t="s">
        <v>402</v>
      </c>
      <c r="E527" s="13"/>
      <c r="F527" s="9">
        <f>F528</f>
        <v>47000</v>
      </c>
      <c r="G527" s="36">
        <f t="shared" si="61"/>
        <v>-47000</v>
      </c>
      <c r="H527" s="9">
        <f>H528</f>
        <v>0</v>
      </c>
      <c r="I527" s="9">
        <f>I528</f>
        <v>0</v>
      </c>
      <c r="J527" s="20"/>
      <c r="K527" s="21"/>
    </row>
    <row r="528" spans="1:11" s="22" customFormat="1" ht="30" hidden="1" outlineLevel="5" x14ac:dyDescent="0.25">
      <c r="A528" s="26" t="s">
        <v>403</v>
      </c>
      <c r="B528" s="13" t="s">
        <v>6</v>
      </c>
      <c r="C528" s="13" t="s">
        <v>823</v>
      </c>
      <c r="D528" s="13" t="s">
        <v>404</v>
      </c>
      <c r="E528" s="13"/>
      <c r="F528" s="9">
        <f>F531</f>
        <v>47000</v>
      </c>
      <c r="G528" s="36">
        <f t="shared" si="61"/>
        <v>-47000</v>
      </c>
      <c r="H528" s="9">
        <f>H531</f>
        <v>0</v>
      </c>
      <c r="I528" s="9">
        <f>I531</f>
        <v>0</v>
      </c>
      <c r="J528" s="20"/>
      <c r="K528" s="21"/>
    </row>
    <row r="529" spans="1:11" s="22" customFormat="1" ht="52.5" hidden="1" customHeight="1" outlineLevel="5" x14ac:dyDescent="0.25">
      <c r="A529" s="26" t="s">
        <v>12</v>
      </c>
      <c r="B529" s="13" t="s">
        <v>6</v>
      </c>
      <c r="C529" s="13" t="s">
        <v>823</v>
      </c>
      <c r="D529" s="13" t="s">
        <v>404</v>
      </c>
      <c r="E529" s="13" t="s">
        <v>13</v>
      </c>
      <c r="F529" s="9"/>
      <c r="G529" s="36"/>
      <c r="H529" s="9"/>
      <c r="I529" s="9"/>
      <c r="J529" s="20"/>
      <c r="K529" s="21"/>
    </row>
    <row r="530" spans="1:11" s="22" customFormat="1" hidden="1" outlineLevel="5" x14ac:dyDescent="0.25">
      <c r="A530" s="26" t="s">
        <v>176</v>
      </c>
      <c r="B530" s="13" t="s">
        <v>6</v>
      </c>
      <c r="C530" s="13" t="s">
        <v>823</v>
      </c>
      <c r="D530" s="13" t="s">
        <v>404</v>
      </c>
      <c r="E530" s="13" t="s">
        <v>177</v>
      </c>
      <c r="F530" s="9"/>
      <c r="G530" s="36"/>
      <c r="H530" s="9"/>
      <c r="I530" s="9"/>
      <c r="J530" s="20"/>
      <c r="K530" s="21"/>
    </row>
    <row r="531" spans="1:11" s="22" customFormat="1" ht="30" hidden="1" outlineLevel="6" x14ac:dyDescent="0.25">
      <c r="A531" s="26" t="s">
        <v>21</v>
      </c>
      <c r="B531" s="13" t="s">
        <v>6</v>
      </c>
      <c r="C531" s="13" t="s">
        <v>823</v>
      </c>
      <c r="D531" s="13" t="s">
        <v>404</v>
      </c>
      <c r="E531" s="13" t="s">
        <v>22</v>
      </c>
      <c r="F531" s="9">
        <f>F532</f>
        <v>47000</v>
      </c>
      <c r="G531" s="36">
        <f t="shared" ref="G531:G596" si="71">I531-F531</f>
        <v>-47000</v>
      </c>
      <c r="H531" s="9">
        <f>H532</f>
        <v>0</v>
      </c>
      <c r="I531" s="9">
        <f>I532</f>
        <v>0</v>
      </c>
      <c r="J531" s="20"/>
      <c r="K531" s="21"/>
    </row>
    <row r="532" spans="1:11" s="22" customFormat="1" ht="32.25" hidden="1" customHeight="1" outlineLevel="6" x14ac:dyDescent="0.25">
      <c r="A532" s="26" t="s">
        <v>23</v>
      </c>
      <c r="B532" s="13" t="s">
        <v>6</v>
      </c>
      <c r="C532" s="13" t="s">
        <v>823</v>
      </c>
      <c r="D532" s="13" t="s">
        <v>404</v>
      </c>
      <c r="E532" s="13" t="s">
        <v>24</v>
      </c>
      <c r="F532" s="9">
        <v>47000</v>
      </c>
      <c r="G532" s="36">
        <f t="shared" si="71"/>
        <v>-47000</v>
      </c>
      <c r="H532" s="9">
        <v>0</v>
      </c>
      <c r="I532" s="9">
        <v>0</v>
      </c>
      <c r="J532" s="20"/>
      <c r="K532" s="21"/>
    </row>
    <row r="533" spans="1:11" s="22" customFormat="1" outlineLevel="6" x14ac:dyDescent="0.25">
      <c r="A533" s="26" t="s">
        <v>405</v>
      </c>
      <c r="B533" s="13" t="s">
        <v>6</v>
      </c>
      <c r="C533" s="13" t="s">
        <v>823</v>
      </c>
      <c r="D533" s="13" t="s">
        <v>406</v>
      </c>
      <c r="E533" s="13"/>
      <c r="F533" s="9">
        <f>F534+F540+F546+F550</f>
        <v>1072333</v>
      </c>
      <c r="G533" s="36">
        <f t="shared" si="71"/>
        <v>39350.709999999963</v>
      </c>
      <c r="H533" s="9">
        <f>H534+H540+H546+H550</f>
        <v>1119333</v>
      </c>
      <c r="I533" s="9">
        <f>I534+I540+I546+I550</f>
        <v>1111683.71</v>
      </c>
      <c r="J533" s="20"/>
      <c r="K533" s="21"/>
    </row>
    <row r="534" spans="1:11" s="22" customFormat="1" ht="30" outlineLevel="7" x14ac:dyDescent="0.25">
      <c r="A534" s="26" t="s">
        <v>407</v>
      </c>
      <c r="B534" s="13" t="s">
        <v>6</v>
      </c>
      <c r="C534" s="13" t="s">
        <v>823</v>
      </c>
      <c r="D534" s="13" t="s">
        <v>408</v>
      </c>
      <c r="E534" s="13"/>
      <c r="F534" s="9">
        <f>F535</f>
        <v>733000</v>
      </c>
      <c r="G534" s="36">
        <f t="shared" si="71"/>
        <v>-149670.89000000001</v>
      </c>
      <c r="H534" s="9">
        <f>H535</f>
        <v>583329.11</v>
      </c>
      <c r="I534" s="9">
        <f>I535</f>
        <v>583329.11</v>
      </c>
      <c r="J534" s="20"/>
      <c r="K534" s="21"/>
    </row>
    <row r="535" spans="1:11" s="22" customFormat="1" outlineLevel="7" x14ac:dyDescent="0.25">
      <c r="A535" s="26" t="s">
        <v>409</v>
      </c>
      <c r="B535" s="13" t="s">
        <v>6</v>
      </c>
      <c r="C535" s="13" t="s">
        <v>823</v>
      </c>
      <c r="D535" s="13" t="s">
        <v>410</v>
      </c>
      <c r="E535" s="13"/>
      <c r="F535" s="9">
        <f>F536+F538</f>
        <v>733000</v>
      </c>
      <c r="G535" s="36">
        <f t="shared" si="71"/>
        <v>-149670.89000000001</v>
      </c>
      <c r="H535" s="9">
        <f>H536+H538</f>
        <v>583329.11</v>
      </c>
      <c r="I535" s="9">
        <f>I536+I538</f>
        <v>583329.11</v>
      </c>
      <c r="J535" s="20"/>
      <c r="K535" s="21"/>
    </row>
    <row r="536" spans="1:11" s="22" customFormat="1" ht="48.75" customHeight="1" outlineLevel="5" x14ac:dyDescent="0.25">
      <c r="A536" s="26" t="s">
        <v>12</v>
      </c>
      <c r="B536" s="13" t="s">
        <v>6</v>
      </c>
      <c r="C536" s="13" t="s">
        <v>823</v>
      </c>
      <c r="D536" s="13" t="s">
        <v>410</v>
      </c>
      <c r="E536" s="13" t="s">
        <v>13</v>
      </c>
      <c r="F536" s="9">
        <f>F537</f>
        <v>6234</v>
      </c>
      <c r="G536" s="36">
        <f t="shared" si="71"/>
        <v>18266</v>
      </c>
      <c r="H536" s="9">
        <f>H537</f>
        <v>24500</v>
      </c>
      <c r="I536" s="9">
        <f>I537</f>
        <v>24500</v>
      </c>
      <c r="J536" s="20"/>
      <c r="K536" s="21"/>
    </row>
    <row r="537" spans="1:11" s="22" customFormat="1" outlineLevel="6" x14ac:dyDescent="0.25">
      <c r="A537" s="26" t="s">
        <v>176</v>
      </c>
      <c r="B537" s="13" t="s">
        <v>6</v>
      </c>
      <c r="C537" s="13" t="s">
        <v>823</v>
      </c>
      <c r="D537" s="13" t="s">
        <v>410</v>
      </c>
      <c r="E537" s="13" t="s">
        <v>177</v>
      </c>
      <c r="F537" s="9">
        <v>6234</v>
      </c>
      <c r="G537" s="36">
        <f t="shared" si="71"/>
        <v>18266</v>
      </c>
      <c r="H537" s="9">
        <v>24500</v>
      </c>
      <c r="I537" s="9">
        <v>24500</v>
      </c>
      <c r="J537" s="20"/>
      <c r="K537" s="21"/>
    </row>
    <row r="538" spans="1:11" s="22" customFormat="1" ht="30" outlineLevel="6" x14ac:dyDescent="0.25">
      <c r="A538" s="26" t="s">
        <v>21</v>
      </c>
      <c r="B538" s="13" t="s">
        <v>6</v>
      </c>
      <c r="C538" s="13" t="s">
        <v>823</v>
      </c>
      <c r="D538" s="13" t="s">
        <v>410</v>
      </c>
      <c r="E538" s="13" t="s">
        <v>22</v>
      </c>
      <c r="F538" s="9">
        <f>F539</f>
        <v>726766</v>
      </c>
      <c r="G538" s="36">
        <f t="shared" si="71"/>
        <v>-167936.89</v>
      </c>
      <c r="H538" s="9">
        <f>H539</f>
        <v>558829.11</v>
      </c>
      <c r="I538" s="9">
        <f>I539</f>
        <v>558829.11</v>
      </c>
      <c r="J538" s="20"/>
      <c r="K538" s="21"/>
    </row>
    <row r="539" spans="1:11" s="22" customFormat="1" ht="30" outlineLevel="6" x14ac:dyDescent="0.25">
      <c r="A539" s="26" t="s">
        <v>23</v>
      </c>
      <c r="B539" s="13" t="s">
        <v>6</v>
      </c>
      <c r="C539" s="13" t="s">
        <v>823</v>
      </c>
      <c r="D539" s="13" t="s">
        <v>410</v>
      </c>
      <c r="E539" s="13" t="s">
        <v>24</v>
      </c>
      <c r="F539" s="9">
        <v>726766</v>
      </c>
      <c r="G539" s="36">
        <f t="shared" si="71"/>
        <v>-167936.89</v>
      </c>
      <c r="H539" s="9">
        <v>558829.11</v>
      </c>
      <c r="I539" s="9">
        <v>558829.11</v>
      </c>
      <c r="J539" s="20"/>
      <c r="K539" s="21"/>
    </row>
    <row r="540" spans="1:11" s="22" customFormat="1" ht="30" outlineLevel="7" x14ac:dyDescent="0.25">
      <c r="A540" s="26" t="s">
        <v>411</v>
      </c>
      <c r="B540" s="13" t="s">
        <v>6</v>
      </c>
      <c r="C540" s="13" t="s">
        <v>823</v>
      </c>
      <c r="D540" s="13" t="s">
        <v>412</v>
      </c>
      <c r="E540" s="13"/>
      <c r="F540" s="9">
        <f>F541</f>
        <v>61000</v>
      </c>
      <c r="G540" s="36">
        <f t="shared" si="71"/>
        <v>371472.6</v>
      </c>
      <c r="H540" s="9">
        <f>H541</f>
        <v>440121.89</v>
      </c>
      <c r="I540" s="9">
        <f>I541</f>
        <v>432472.6</v>
      </c>
      <c r="J540" s="20"/>
      <c r="K540" s="21"/>
    </row>
    <row r="541" spans="1:11" s="22" customFormat="1" outlineLevel="7" x14ac:dyDescent="0.25">
      <c r="A541" s="26" t="s">
        <v>413</v>
      </c>
      <c r="B541" s="13" t="s">
        <v>6</v>
      </c>
      <c r="C541" s="13" t="s">
        <v>823</v>
      </c>
      <c r="D541" s="13" t="s">
        <v>414</v>
      </c>
      <c r="E541" s="13"/>
      <c r="F541" s="9">
        <f>F542+F544</f>
        <v>61000</v>
      </c>
      <c r="G541" s="36">
        <f t="shared" si="71"/>
        <v>371472.6</v>
      </c>
      <c r="H541" s="9">
        <f>H542+H544</f>
        <v>440121.89</v>
      </c>
      <c r="I541" s="9">
        <f>I542+I544</f>
        <v>432472.6</v>
      </c>
      <c r="J541" s="20"/>
      <c r="K541" s="21"/>
    </row>
    <row r="542" spans="1:11" s="22" customFormat="1" ht="48" customHeight="1" outlineLevel="5" x14ac:dyDescent="0.25">
      <c r="A542" s="26" t="s">
        <v>12</v>
      </c>
      <c r="B542" s="13" t="s">
        <v>6</v>
      </c>
      <c r="C542" s="13" t="s">
        <v>823</v>
      </c>
      <c r="D542" s="13" t="s">
        <v>414</v>
      </c>
      <c r="E542" s="13" t="s">
        <v>13</v>
      </c>
      <c r="F542" s="9">
        <f>F543</f>
        <v>36000</v>
      </c>
      <c r="G542" s="36">
        <f t="shared" si="71"/>
        <v>0</v>
      </c>
      <c r="H542" s="9">
        <f>H543</f>
        <v>36000</v>
      </c>
      <c r="I542" s="9">
        <f>I543</f>
        <v>36000</v>
      </c>
      <c r="J542" s="20"/>
      <c r="K542" s="21"/>
    </row>
    <row r="543" spans="1:11" s="22" customFormat="1" outlineLevel="6" x14ac:dyDescent="0.25">
      <c r="A543" s="26" t="s">
        <v>176</v>
      </c>
      <c r="B543" s="13" t="s">
        <v>6</v>
      </c>
      <c r="C543" s="13" t="s">
        <v>823</v>
      </c>
      <c r="D543" s="13" t="s">
        <v>414</v>
      </c>
      <c r="E543" s="13" t="s">
        <v>177</v>
      </c>
      <c r="F543" s="9">
        <v>36000</v>
      </c>
      <c r="G543" s="36">
        <f t="shared" si="71"/>
        <v>0</v>
      </c>
      <c r="H543" s="9">
        <v>36000</v>
      </c>
      <c r="I543" s="9">
        <v>36000</v>
      </c>
      <c r="J543" s="20"/>
      <c r="K543" s="21"/>
    </row>
    <row r="544" spans="1:11" s="22" customFormat="1" ht="30" outlineLevel="7" x14ac:dyDescent="0.25">
      <c r="A544" s="26" t="s">
        <v>21</v>
      </c>
      <c r="B544" s="13" t="s">
        <v>6</v>
      </c>
      <c r="C544" s="13" t="s">
        <v>823</v>
      </c>
      <c r="D544" s="13" t="s">
        <v>414</v>
      </c>
      <c r="E544" s="13" t="s">
        <v>22</v>
      </c>
      <c r="F544" s="9">
        <f>F545</f>
        <v>25000</v>
      </c>
      <c r="G544" s="36">
        <f t="shared" si="71"/>
        <v>371472.6</v>
      </c>
      <c r="H544" s="9">
        <f>H545</f>
        <v>404121.89</v>
      </c>
      <c r="I544" s="9">
        <f>I545</f>
        <v>396472.6</v>
      </c>
      <c r="J544" s="20"/>
      <c r="K544" s="21"/>
    </row>
    <row r="545" spans="1:11" s="22" customFormat="1" ht="30" outlineLevel="7" x14ac:dyDescent="0.25">
      <c r="A545" s="26" t="s">
        <v>23</v>
      </c>
      <c r="B545" s="13" t="s">
        <v>6</v>
      </c>
      <c r="C545" s="13" t="s">
        <v>823</v>
      </c>
      <c r="D545" s="13" t="s">
        <v>414</v>
      </c>
      <c r="E545" s="13" t="s">
        <v>24</v>
      </c>
      <c r="F545" s="9">
        <v>25000</v>
      </c>
      <c r="G545" s="36">
        <f t="shared" si="71"/>
        <v>371472.6</v>
      </c>
      <c r="H545" s="9">
        <v>404121.89</v>
      </c>
      <c r="I545" s="9">
        <v>396472.6</v>
      </c>
      <c r="J545" s="20"/>
      <c r="K545" s="21"/>
    </row>
    <row r="546" spans="1:11" s="22" customFormat="1" outlineLevel="5" x14ac:dyDescent="0.25">
      <c r="A546" s="26" t="s">
        <v>415</v>
      </c>
      <c r="B546" s="13" t="s">
        <v>6</v>
      </c>
      <c r="C546" s="13" t="s">
        <v>823</v>
      </c>
      <c r="D546" s="13" t="s">
        <v>416</v>
      </c>
      <c r="E546" s="13"/>
      <c r="F546" s="9">
        <f>F547</f>
        <v>226333</v>
      </c>
      <c r="G546" s="36">
        <f t="shared" si="71"/>
        <v>-130451</v>
      </c>
      <c r="H546" s="9">
        <f t="shared" ref="H546:I548" si="72">H547</f>
        <v>95882</v>
      </c>
      <c r="I546" s="9">
        <f t="shared" si="72"/>
        <v>95882</v>
      </c>
      <c r="J546" s="20"/>
      <c r="K546" s="21"/>
    </row>
    <row r="547" spans="1:11" s="22" customFormat="1" outlineLevel="6" x14ac:dyDescent="0.25">
      <c r="A547" s="26" t="s">
        <v>417</v>
      </c>
      <c r="B547" s="13" t="s">
        <v>6</v>
      </c>
      <c r="C547" s="13" t="s">
        <v>823</v>
      </c>
      <c r="D547" s="13" t="s">
        <v>418</v>
      </c>
      <c r="E547" s="13"/>
      <c r="F547" s="9">
        <f>F548</f>
        <v>226333</v>
      </c>
      <c r="G547" s="36">
        <f t="shared" si="71"/>
        <v>-130451</v>
      </c>
      <c r="H547" s="9">
        <f t="shared" si="72"/>
        <v>95882</v>
      </c>
      <c r="I547" s="9">
        <f t="shared" si="72"/>
        <v>95882</v>
      </c>
      <c r="J547" s="20"/>
      <c r="K547" s="21"/>
    </row>
    <row r="548" spans="1:11" s="22" customFormat="1" ht="30" outlineLevel="7" x14ac:dyDescent="0.25">
      <c r="A548" s="26" t="s">
        <v>21</v>
      </c>
      <c r="B548" s="13" t="s">
        <v>6</v>
      </c>
      <c r="C548" s="13" t="s">
        <v>823</v>
      </c>
      <c r="D548" s="13" t="s">
        <v>418</v>
      </c>
      <c r="E548" s="13" t="s">
        <v>22</v>
      </c>
      <c r="F548" s="9">
        <f>F549</f>
        <v>226333</v>
      </c>
      <c r="G548" s="36">
        <f t="shared" si="71"/>
        <v>-130451</v>
      </c>
      <c r="H548" s="9">
        <f t="shared" si="72"/>
        <v>95882</v>
      </c>
      <c r="I548" s="9">
        <f t="shared" si="72"/>
        <v>95882</v>
      </c>
      <c r="J548" s="20"/>
      <c r="K548" s="21"/>
    </row>
    <row r="549" spans="1:11" s="22" customFormat="1" ht="30" outlineLevel="7" x14ac:dyDescent="0.25">
      <c r="A549" s="26" t="s">
        <v>23</v>
      </c>
      <c r="B549" s="13" t="s">
        <v>6</v>
      </c>
      <c r="C549" s="13" t="s">
        <v>823</v>
      </c>
      <c r="D549" s="13" t="s">
        <v>418</v>
      </c>
      <c r="E549" s="13" t="s">
        <v>24</v>
      </c>
      <c r="F549" s="9">
        <v>226333</v>
      </c>
      <c r="G549" s="36">
        <f t="shared" si="71"/>
        <v>-130451</v>
      </c>
      <c r="H549" s="9">
        <v>95882</v>
      </c>
      <c r="I549" s="9">
        <v>95882</v>
      </c>
      <c r="J549" s="20"/>
      <c r="K549" s="21"/>
    </row>
    <row r="550" spans="1:11" s="22" customFormat="1" ht="30" hidden="1" outlineLevel="1" x14ac:dyDescent="0.25">
      <c r="A550" s="26" t="s">
        <v>419</v>
      </c>
      <c r="B550" s="13" t="s">
        <v>6</v>
      </c>
      <c r="C550" s="13" t="s">
        <v>823</v>
      </c>
      <c r="D550" s="13" t="s">
        <v>420</v>
      </c>
      <c r="E550" s="13"/>
      <c r="F550" s="9">
        <f>F551</f>
        <v>52000</v>
      </c>
      <c r="G550" s="36">
        <f t="shared" si="71"/>
        <v>-52000</v>
      </c>
      <c r="H550" s="9">
        <f t="shared" ref="H550:I552" si="73">H551</f>
        <v>0</v>
      </c>
      <c r="I550" s="9">
        <f t="shared" si="73"/>
        <v>0</v>
      </c>
      <c r="J550" s="20"/>
      <c r="K550" s="21"/>
    </row>
    <row r="551" spans="1:11" s="22" customFormat="1" hidden="1" outlineLevel="2" x14ac:dyDescent="0.25">
      <c r="A551" s="26" t="s">
        <v>421</v>
      </c>
      <c r="B551" s="13" t="s">
        <v>6</v>
      </c>
      <c r="C551" s="13" t="s">
        <v>823</v>
      </c>
      <c r="D551" s="13" t="s">
        <v>422</v>
      </c>
      <c r="E551" s="13"/>
      <c r="F551" s="9">
        <f>F552</f>
        <v>52000</v>
      </c>
      <c r="G551" s="36">
        <f t="shared" si="71"/>
        <v>-52000</v>
      </c>
      <c r="H551" s="9">
        <f t="shared" si="73"/>
        <v>0</v>
      </c>
      <c r="I551" s="9">
        <f t="shared" si="73"/>
        <v>0</v>
      </c>
      <c r="J551" s="20"/>
      <c r="K551" s="21"/>
    </row>
    <row r="552" spans="1:11" s="22" customFormat="1" ht="30" hidden="1" outlineLevel="3" x14ac:dyDescent="0.25">
      <c r="A552" s="26" t="s">
        <v>21</v>
      </c>
      <c r="B552" s="13" t="s">
        <v>6</v>
      </c>
      <c r="C552" s="13" t="s">
        <v>823</v>
      </c>
      <c r="D552" s="13" t="s">
        <v>422</v>
      </c>
      <c r="E552" s="13" t="s">
        <v>22</v>
      </c>
      <c r="F552" s="9">
        <f>F553</f>
        <v>52000</v>
      </c>
      <c r="G552" s="36">
        <f t="shared" si="71"/>
        <v>-52000</v>
      </c>
      <c r="H552" s="9">
        <f t="shared" si="73"/>
        <v>0</v>
      </c>
      <c r="I552" s="9">
        <f t="shared" si="73"/>
        <v>0</v>
      </c>
      <c r="J552" s="20"/>
      <c r="K552" s="21"/>
    </row>
    <row r="553" spans="1:11" s="22" customFormat="1" ht="30" hidden="1" outlineLevel="4" x14ac:dyDescent="0.25">
      <c r="A553" s="26" t="s">
        <v>23</v>
      </c>
      <c r="B553" s="13" t="s">
        <v>6</v>
      </c>
      <c r="C553" s="13" t="s">
        <v>823</v>
      </c>
      <c r="D553" s="13" t="s">
        <v>422</v>
      </c>
      <c r="E553" s="13" t="s">
        <v>24</v>
      </c>
      <c r="F553" s="9">
        <v>52000</v>
      </c>
      <c r="G553" s="36">
        <f t="shared" si="71"/>
        <v>-52000</v>
      </c>
      <c r="H553" s="9">
        <v>0</v>
      </c>
      <c r="I553" s="9">
        <v>0</v>
      </c>
      <c r="J553" s="20"/>
      <c r="K553" s="21"/>
    </row>
    <row r="554" spans="1:11" s="22" customFormat="1" outlineLevel="5" x14ac:dyDescent="0.25">
      <c r="A554" s="23" t="s">
        <v>423</v>
      </c>
      <c r="B554" s="24" t="s">
        <v>6</v>
      </c>
      <c r="C554" s="24" t="s">
        <v>824</v>
      </c>
      <c r="D554" s="24"/>
      <c r="E554" s="24"/>
      <c r="F554" s="25">
        <f>F555+F562+F651+F694</f>
        <v>223217015.80000001</v>
      </c>
      <c r="G554" s="36">
        <f t="shared" si="71"/>
        <v>-8168192.9600000381</v>
      </c>
      <c r="H554" s="25">
        <f>H555+H562+H651+H694</f>
        <v>220426780.69999999</v>
      </c>
      <c r="I554" s="25">
        <f>I555+I562+I651+I694</f>
        <v>215048822.83999997</v>
      </c>
      <c r="J554" s="20"/>
      <c r="K554" s="21"/>
    </row>
    <row r="555" spans="1:11" s="22" customFormat="1" ht="19.5" customHeight="1" outlineLevel="6" x14ac:dyDescent="0.25">
      <c r="A555" s="23" t="s">
        <v>424</v>
      </c>
      <c r="B555" s="24" t="s">
        <v>6</v>
      </c>
      <c r="C555" s="24" t="s">
        <v>825</v>
      </c>
      <c r="D555" s="24"/>
      <c r="E555" s="24"/>
      <c r="F555" s="25">
        <f t="shared" ref="F555:I560" si="74">F556</f>
        <v>27490079</v>
      </c>
      <c r="G555" s="36">
        <f t="shared" si="71"/>
        <v>0</v>
      </c>
      <c r="H555" s="25">
        <f t="shared" si="74"/>
        <v>27490079</v>
      </c>
      <c r="I555" s="25">
        <f t="shared" si="74"/>
        <v>27490079</v>
      </c>
      <c r="J555" s="20"/>
      <c r="K555" s="21"/>
    </row>
    <row r="556" spans="1:11" s="22" customFormat="1" outlineLevel="7" x14ac:dyDescent="0.25">
      <c r="A556" s="26" t="s">
        <v>425</v>
      </c>
      <c r="B556" s="13" t="s">
        <v>6</v>
      </c>
      <c r="C556" s="13" t="s">
        <v>825</v>
      </c>
      <c r="D556" s="13" t="s">
        <v>426</v>
      </c>
      <c r="E556" s="13"/>
      <c r="F556" s="9">
        <f t="shared" si="74"/>
        <v>27490079</v>
      </c>
      <c r="G556" s="36">
        <f t="shared" si="71"/>
        <v>0</v>
      </c>
      <c r="H556" s="9">
        <f t="shared" si="74"/>
        <v>27490079</v>
      </c>
      <c r="I556" s="9">
        <f t="shared" si="74"/>
        <v>27490079</v>
      </c>
      <c r="J556" s="20"/>
      <c r="K556" s="21"/>
    </row>
    <row r="557" spans="1:11" s="22" customFormat="1" outlineLevel="7" x14ac:dyDescent="0.25">
      <c r="A557" s="26" t="s">
        <v>427</v>
      </c>
      <c r="B557" s="13" t="s">
        <v>6</v>
      </c>
      <c r="C557" s="13" t="s">
        <v>825</v>
      </c>
      <c r="D557" s="13" t="s">
        <v>426</v>
      </c>
      <c r="E557" s="13"/>
      <c r="F557" s="9">
        <f t="shared" si="74"/>
        <v>27490079</v>
      </c>
      <c r="G557" s="36">
        <f t="shared" si="71"/>
        <v>0</v>
      </c>
      <c r="H557" s="9">
        <f t="shared" si="74"/>
        <v>27490079</v>
      </c>
      <c r="I557" s="9">
        <f t="shared" si="74"/>
        <v>27490079</v>
      </c>
      <c r="J557" s="20"/>
      <c r="K557" s="21"/>
    </row>
    <row r="558" spans="1:11" s="22" customFormat="1" outlineLevel="2" x14ac:dyDescent="0.25">
      <c r="A558" s="26" t="s">
        <v>938</v>
      </c>
      <c r="B558" s="13" t="s">
        <v>6</v>
      </c>
      <c r="C558" s="13" t="s">
        <v>825</v>
      </c>
      <c r="D558" s="13" t="s">
        <v>937</v>
      </c>
      <c r="E558" s="13"/>
      <c r="F558" s="9">
        <f t="shared" si="74"/>
        <v>27490079</v>
      </c>
      <c r="G558" s="36">
        <f t="shared" si="71"/>
        <v>0</v>
      </c>
      <c r="H558" s="9">
        <f t="shared" si="74"/>
        <v>27490079</v>
      </c>
      <c r="I558" s="9">
        <f t="shared" si="74"/>
        <v>27490079</v>
      </c>
      <c r="J558" s="20"/>
      <c r="K558" s="21"/>
    </row>
    <row r="559" spans="1:11" s="22" customFormat="1" ht="247.5" customHeight="1" outlineLevel="3" x14ac:dyDescent="0.25">
      <c r="A559" s="27" t="s">
        <v>940</v>
      </c>
      <c r="B559" s="13" t="s">
        <v>6</v>
      </c>
      <c r="C559" s="13" t="s">
        <v>825</v>
      </c>
      <c r="D559" s="13" t="s">
        <v>939</v>
      </c>
      <c r="E559" s="13"/>
      <c r="F559" s="9">
        <f t="shared" si="74"/>
        <v>27490079</v>
      </c>
      <c r="G559" s="36">
        <f t="shared" si="71"/>
        <v>0</v>
      </c>
      <c r="H559" s="9">
        <f t="shared" si="74"/>
        <v>27490079</v>
      </c>
      <c r="I559" s="9">
        <f t="shared" si="74"/>
        <v>27490079</v>
      </c>
      <c r="J559" s="20"/>
      <c r="K559" s="21"/>
    </row>
    <row r="560" spans="1:11" s="22" customFormat="1" ht="35.25" customHeight="1" outlineLevel="3" x14ac:dyDescent="0.25">
      <c r="A560" s="26" t="s">
        <v>249</v>
      </c>
      <c r="B560" s="13" t="s">
        <v>6</v>
      </c>
      <c r="C560" s="13" t="s">
        <v>825</v>
      </c>
      <c r="D560" s="13" t="s">
        <v>939</v>
      </c>
      <c r="E560" s="13" t="s">
        <v>250</v>
      </c>
      <c r="F560" s="9">
        <f t="shared" si="74"/>
        <v>27490079</v>
      </c>
      <c r="G560" s="36">
        <f t="shared" si="71"/>
        <v>0</v>
      </c>
      <c r="H560" s="9">
        <f t="shared" si="74"/>
        <v>27490079</v>
      </c>
      <c r="I560" s="9">
        <f t="shared" si="74"/>
        <v>27490079</v>
      </c>
      <c r="J560" s="20"/>
      <c r="K560" s="21"/>
    </row>
    <row r="561" spans="1:11" s="22" customFormat="1" outlineLevel="3" x14ac:dyDescent="0.25">
      <c r="A561" s="26" t="s">
        <v>428</v>
      </c>
      <c r="B561" s="13" t="s">
        <v>6</v>
      </c>
      <c r="C561" s="13" t="s">
        <v>825</v>
      </c>
      <c r="D561" s="13" t="s">
        <v>939</v>
      </c>
      <c r="E561" s="13" t="s">
        <v>429</v>
      </c>
      <c r="F561" s="9">
        <v>27490079</v>
      </c>
      <c r="G561" s="36">
        <f t="shared" si="71"/>
        <v>0</v>
      </c>
      <c r="H561" s="9">
        <v>27490079</v>
      </c>
      <c r="I561" s="9">
        <v>27490079</v>
      </c>
      <c r="J561" s="20"/>
      <c r="K561" s="21"/>
    </row>
    <row r="562" spans="1:11" s="22" customFormat="1" outlineLevel="3" x14ac:dyDescent="0.25">
      <c r="A562" s="23" t="s">
        <v>430</v>
      </c>
      <c r="B562" s="24" t="s">
        <v>6</v>
      </c>
      <c r="C562" s="24" t="s">
        <v>826</v>
      </c>
      <c r="D562" s="24"/>
      <c r="E562" s="24"/>
      <c r="F562" s="25">
        <f>F563+F641+F646</f>
        <v>119606931.8</v>
      </c>
      <c r="G562" s="36">
        <f t="shared" si="71"/>
        <v>-2723086.0100000054</v>
      </c>
      <c r="H562" s="25">
        <f>H563+H641+H646</f>
        <v>118258486.7</v>
      </c>
      <c r="I562" s="25">
        <f>I563+I641+I646</f>
        <v>116883845.78999999</v>
      </c>
      <c r="J562" s="20"/>
      <c r="K562" s="21"/>
    </row>
    <row r="563" spans="1:11" s="22" customFormat="1" ht="30" outlineLevel="3" x14ac:dyDescent="0.25">
      <c r="A563" s="26" t="s">
        <v>431</v>
      </c>
      <c r="B563" s="13" t="s">
        <v>6</v>
      </c>
      <c r="C563" s="13" t="s">
        <v>826</v>
      </c>
      <c r="D563" s="13" t="s">
        <v>432</v>
      </c>
      <c r="E563" s="13"/>
      <c r="F563" s="9">
        <f>F570+F581+F564</f>
        <v>116502804</v>
      </c>
      <c r="G563" s="36">
        <f t="shared" si="71"/>
        <v>-2723086.0100000054</v>
      </c>
      <c r="H563" s="9">
        <f>H570+H581+H564</f>
        <v>115154358.90000001</v>
      </c>
      <c r="I563" s="9">
        <f>I570+I581+I564</f>
        <v>113779717.98999999</v>
      </c>
      <c r="J563" s="20"/>
      <c r="K563" s="21"/>
    </row>
    <row r="564" spans="1:11" s="22" customFormat="1" outlineLevel="3" x14ac:dyDescent="0.25">
      <c r="A564" s="29" t="s">
        <v>493</v>
      </c>
      <c r="B564" s="13" t="s">
        <v>6</v>
      </c>
      <c r="C564" s="13" t="s">
        <v>826</v>
      </c>
      <c r="D564" s="13" t="s">
        <v>976</v>
      </c>
      <c r="E564" s="13"/>
      <c r="F564" s="9">
        <f>F565</f>
        <v>564551</v>
      </c>
      <c r="G564" s="36">
        <f t="shared" si="71"/>
        <v>466879.11</v>
      </c>
      <c r="H564" s="9">
        <f>H565</f>
        <v>1031431</v>
      </c>
      <c r="I564" s="9">
        <f>I565</f>
        <v>1031430.11</v>
      </c>
      <c r="J564" s="20"/>
      <c r="K564" s="21"/>
    </row>
    <row r="565" spans="1:11" s="22" customFormat="1" ht="60" outlineLevel="3" x14ac:dyDescent="0.25">
      <c r="A565" s="29" t="s">
        <v>977</v>
      </c>
      <c r="B565" s="13" t="s">
        <v>6</v>
      </c>
      <c r="C565" s="13" t="s">
        <v>826</v>
      </c>
      <c r="D565" s="13" t="s">
        <v>978</v>
      </c>
      <c r="E565" s="13"/>
      <c r="F565" s="9">
        <f>F566+F568</f>
        <v>564551</v>
      </c>
      <c r="G565" s="36">
        <f t="shared" si="71"/>
        <v>466879.11</v>
      </c>
      <c r="H565" s="9">
        <f>H566+H568</f>
        <v>1031431</v>
      </c>
      <c r="I565" s="9">
        <f>I566+I568</f>
        <v>1031430.11</v>
      </c>
      <c r="J565" s="20"/>
      <c r="K565" s="21"/>
    </row>
    <row r="566" spans="1:11" s="22" customFormat="1" ht="30" hidden="1" outlineLevel="5" x14ac:dyDescent="0.25">
      <c r="A566" s="26" t="s">
        <v>21</v>
      </c>
      <c r="B566" s="13" t="s">
        <v>6</v>
      </c>
      <c r="C566" s="13" t="s">
        <v>826</v>
      </c>
      <c r="D566" s="13" t="s">
        <v>978</v>
      </c>
      <c r="E566" s="13" t="s">
        <v>22</v>
      </c>
      <c r="F566" s="9">
        <f>F567</f>
        <v>1600</v>
      </c>
      <c r="G566" s="36">
        <f t="shared" si="71"/>
        <v>-1600</v>
      </c>
      <c r="H566" s="9">
        <f>H567</f>
        <v>0</v>
      </c>
      <c r="I566" s="9">
        <f>I567</f>
        <v>0</v>
      </c>
      <c r="J566" s="20"/>
      <c r="K566" s="21"/>
    </row>
    <row r="567" spans="1:11" s="22" customFormat="1" ht="19.5" hidden="1" customHeight="1" outlineLevel="6" x14ac:dyDescent="0.25">
      <c r="A567" s="26" t="s">
        <v>23</v>
      </c>
      <c r="B567" s="13" t="s">
        <v>6</v>
      </c>
      <c r="C567" s="13" t="s">
        <v>826</v>
      </c>
      <c r="D567" s="13" t="s">
        <v>978</v>
      </c>
      <c r="E567" s="13" t="s">
        <v>24</v>
      </c>
      <c r="F567" s="9">
        <v>1600</v>
      </c>
      <c r="G567" s="36">
        <f t="shared" si="71"/>
        <v>-1600</v>
      </c>
      <c r="H567" s="9">
        <v>0</v>
      </c>
      <c r="I567" s="9">
        <v>0</v>
      </c>
      <c r="J567" s="20"/>
      <c r="K567" s="21"/>
    </row>
    <row r="568" spans="1:11" s="22" customFormat="1" outlineLevel="7" x14ac:dyDescent="0.25">
      <c r="A568" s="26" t="s">
        <v>437</v>
      </c>
      <c r="B568" s="13" t="s">
        <v>6</v>
      </c>
      <c r="C568" s="13" t="s">
        <v>826</v>
      </c>
      <c r="D568" s="13" t="s">
        <v>978</v>
      </c>
      <c r="E568" s="13" t="s">
        <v>438</v>
      </c>
      <c r="F568" s="9">
        <f>F569</f>
        <v>562951</v>
      </c>
      <c r="G568" s="36">
        <f t="shared" si="71"/>
        <v>468479.11</v>
      </c>
      <c r="H568" s="9">
        <f>H569</f>
        <v>1031431</v>
      </c>
      <c r="I568" s="9">
        <f>I569</f>
        <v>1031430.11</v>
      </c>
      <c r="J568" s="20"/>
      <c r="K568" s="21"/>
    </row>
    <row r="569" spans="1:11" s="22" customFormat="1" ht="30" outlineLevel="7" x14ac:dyDescent="0.25">
      <c r="A569" s="26" t="s">
        <v>439</v>
      </c>
      <c r="B569" s="13" t="s">
        <v>6</v>
      </c>
      <c r="C569" s="13" t="s">
        <v>826</v>
      </c>
      <c r="D569" s="13" t="s">
        <v>978</v>
      </c>
      <c r="E569" s="13" t="s">
        <v>440</v>
      </c>
      <c r="F569" s="9">
        <v>562951</v>
      </c>
      <c r="G569" s="36">
        <f t="shared" si="71"/>
        <v>468479.11</v>
      </c>
      <c r="H569" s="9">
        <v>1031431</v>
      </c>
      <c r="I569" s="9">
        <v>1031430.11</v>
      </c>
      <c r="J569" s="20"/>
      <c r="K569" s="21"/>
    </row>
    <row r="570" spans="1:11" s="22" customFormat="1" ht="30" outlineLevel="7" x14ac:dyDescent="0.25">
      <c r="A570" s="26" t="s">
        <v>433</v>
      </c>
      <c r="B570" s="13" t="s">
        <v>6</v>
      </c>
      <c r="C570" s="13" t="s">
        <v>826</v>
      </c>
      <c r="D570" s="13" t="s">
        <v>434</v>
      </c>
      <c r="E570" s="13"/>
      <c r="F570" s="9">
        <f>F571+F578</f>
        <v>1516459</v>
      </c>
      <c r="G570" s="36">
        <f t="shared" si="71"/>
        <v>20979.070000000065</v>
      </c>
      <c r="H570" s="9">
        <f>H571+H578</f>
        <v>1560709</v>
      </c>
      <c r="I570" s="9">
        <f>I571+I578</f>
        <v>1537438.07</v>
      </c>
      <c r="J570" s="20"/>
      <c r="K570" s="21"/>
    </row>
    <row r="571" spans="1:11" s="22" customFormat="1" outlineLevel="7" x14ac:dyDescent="0.25">
      <c r="A571" s="26" t="s">
        <v>435</v>
      </c>
      <c r="B571" s="13" t="s">
        <v>6</v>
      </c>
      <c r="C571" s="13" t="s">
        <v>826</v>
      </c>
      <c r="D571" s="13" t="s">
        <v>436</v>
      </c>
      <c r="E571" s="13"/>
      <c r="F571" s="9">
        <f>F572+F574</f>
        <v>1390000</v>
      </c>
      <c r="G571" s="36">
        <f t="shared" si="71"/>
        <v>33360</v>
      </c>
      <c r="H571" s="9">
        <f>H572+H574+H576</f>
        <v>1434250</v>
      </c>
      <c r="I571" s="9">
        <f>I572+I574+I576</f>
        <v>1423360</v>
      </c>
      <c r="J571" s="20"/>
      <c r="K571" s="21"/>
    </row>
    <row r="572" spans="1:11" s="22" customFormat="1" ht="30" outlineLevel="6" x14ac:dyDescent="0.25">
      <c r="A572" s="26" t="s">
        <v>21</v>
      </c>
      <c r="B572" s="13" t="s">
        <v>6</v>
      </c>
      <c r="C572" s="13" t="s">
        <v>826</v>
      </c>
      <c r="D572" s="13" t="s">
        <v>436</v>
      </c>
      <c r="E572" s="13" t="s">
        <v>22</v>
      </c>
      <c r="F572" s="9">
        <f>F573</f>
        <v>662000</v>
      </c>
      <c r="G572" s="36">
        <f t="shared" si="71"/>
        <v>-53940</v>
      </c>
      <c r="H572" s="9">
        <f>H573</f>
        <v>618950</v>
      </c>
      <c r="I572" s="9">
        <f>I573</f>
        <v>608060</v>
      </c>
      <c r="J572" s="20"/>
      <c r="K572" s="21"/>
    </row>
    <row r="573" spans="1:11" s="22" customFormat="1" ht="30" outlineLevel="7" x14ac:dyDescent="0.25">
      <c r="A573" s="26" t="s">
        <v>23</v>
      </c>
      <c r="B573" s="13" t="s">
        <v>6</v>
      </c>
      <c r="C573" s="13" t="s">
        <v>826</v>
      </c>
      <c r="D573" s="13" t="s">
        <v>436</v>
      </c>
      <c r="E573" s="13" t="s">
        <v>24</v>
      </c>
      <c r="F573" s="9">
        <v>662000</v>
      </c>
      <c r="G573" s="36">
        <f t="shared" si="71"/>
        <v>-53940</v>
      </c>
      <c r="H573" s="9">
        <v>618950</v>
      </c>
      <c r="I573" s="9">
        <v>608060</v>
      </c>
      <c r="J573" s="20"/>
      <c r="K573" s="21"/>
    </row>
    <row r="574" spans="1:11" s="22" customFormat="1" outlineLevel="7" x14ac:dyDescent="0.25">
      <c r="A574" s="26" t="s">
        <v>437</v>
      </c>
      <c r="B574" s="13" t="s">
        <v>6</v>
      </c>
      <c r="C574" s="13" t="s">
        <v>826</v>
      </c>
      <c r="D574" s="13" t="s">
        <v>436</v>
      </c>
      <c r="E574" s="13" t="s">
        <v>438</v>
      </c>
      <c r="F574" s="9">
        <f>F575</f>
        <v>728000</v>
      </c>
      <c r="G574" s="36">
        <f t="shared" si="71"/>
        <v>63300</v>
      </c>
      <c r="H574" s="9">
        <f>H575</f>
        <v>791300</v>
      </c>
      <c r="I574" s="9">
        <f>I575</f>
        <v>791300</v>
      </c>
      <c r="J574" s="20"/>
      <c r="K574" s="21"/>
    </row>
    <row r="575" spans="1:11" s="22" customFormat="1" ht="30" outlineLevel="5" x14ac:dyDescent="0.25">
      <c r="A575" s="26" t="s">
        <v>439</v>
      </c>
      <c r="B575" s="13" t="s">
        <v>6</v>
      </c>
      <c r="C575" s="13" t="s">
        <v>826</v>
      </c>
      <c r="D575" s="13" t="s">
        <v>436</v>
      </c>
      <c r="E575" s="13" t="s">
        <v>440</v>
      </c>
      <c r="F575" s="9">
        <v>728000</v>
      </c>
      <c r="G575" s="36">
        <f t="shared" si="71"/>
        <v>63300</v>
      </c>
      <c r="H575" s="9">
        <v>791300</v>
      </c>
      <c r="I575" s="9">
        <v>791300</v>
      </c>
      <c r="J575" s="20"/>
      <c r="K575" s="21"/>
    </row>
    <row r="576" spans="1:11" s="22" customFormat="1" outlineLevel="5" x14ac:dyDescent="0.25">
      <c r="A576" s="26" t="s">
        <v>25</v>
      </c>
      <c r="B576" s="13" t="s">
        <v>6</v>
      </c>
      <c r="C576" s="13" t="s">
        <v>826</v>
      </c>
      <c r="D576" s="13" t="s">
        <v>436</v>
      </c>
      <c r="E576" s="13" t="s">
        <v>26</v>
      </c>
      <c r="F576" s="9"/>
      <c r="G576" s="36">
        <f t="shared" si="71"/>
        <v>24000</v>
      </c>
      <c r="H576" s="9">
        <f>H577</f>
        <v>24000</v>
      </c>
      <c r="I576" s="9">
        <f>I577</f>
        <v>24000</v>
      </c>
      <c r="J576" s="20"/>
      <c r="K576" s="21"/>
    </row>
    <row r="577" spans="1:11" s="22" customFormat="1" outlineLevel="5" x14ac:dyDescent="0.25">
      <c r="A577" s="26" t="s">
        <v>27</v>
      </c>
      <c r="B577" s="13" t="s">
        <v>6</v>
      </c>
      <c r="C577" s="13" t="s">
        <v>826</v>
      </c>
      <c r="D577" s="13" t="s">
        <v>436</v>
      </c>
      <c r="E577" s="13" t="s">
        <v>28</v>
      </c>
      <c r="F577" s="9"/>
      <c r="G577" s="36">
        <f t="shared" si="71"/>
        <v>24000</v>
      </c>
      <c r="H577" s="9">
        <v>24000</v>
      </c>
      <c r="I577" s="9">
        <v>24000</v>
      </c>
      <c r="J577" s="20"/>
      <c r="K577" s="21"/>
    </row>
    <row r="578" spans="1:11" s="22" customFormat="1" ht="30" outlineLevel="6" x14ac:dyDescent="0.25">
      <c r="A578" s="26" t="s">
        <v>441</v>
      </c>
      <c r="B578" s="13" t="s">
        <v>6</v>
      </c>
      <c r="C578" s="13" t="s">
        <v>826</v>
      </c>
      <c r="D578" s="13" t="s">
        <v>442</v>
      </c>
      <c r="E578" s="13"/>
      <c r="F578" s="9">
        <f>F579</f>
        <v>126459</v>
      </c>
      <c r="G578" s="36">
        <f t="shared" si="71"/>
        <v>-12380.929999999993</v>
      </c>
      <c r="H578" s="9">
        <f>H579</f>
        <v>126459</v>
      </c>
      <c r="I578" s="9">
        <f>I579</f>
        <v>114078.07</v>
      </c>
      <c r="J578" s="20"/>
      <c r="K578" s="21"/>
    </row>
    <row r="579" spans="1:11" s="22" customFormat="1" outlineLevel="7" x14ac:dyDescent="0.25">
      <c r="A579" s="26" t="s">
        <v>437</v>
      </c>
      <c r="B579" s="13" t="s">
        <v>6</v>
      </c>
      <c r="C579" s="13" t="s">
        <v>826</v>
      </c>
      <c r="D579" s="13" t="s">
        <v>442</v>
      </c>
      <c r="E579" s="13" t="s">
        <v>438</v>
      </c>
      <c r="F579" s="9">
        <f>F580</f>
        <v>126459</v>
      </c>
      <c r="G579" s="36">
        <f t="shared" si="71"/>
        <v>-12380.929999999993</v>
      </c>
      <c r="H579" s="9">
        <f>H580</f>
        <v>126459</v>
      </c>
      <c r="I579" s="9">
        <f>I580</f>
        <v>114078.07</v>
      </c>
      <c r="J579" s="20"/>
      <c r="K579" s="21"/>
    </row>
    <row r="580" spans="1:11" s="22" customFormat="1" ht="30" outlineLevel="7" x14ac:dyDescent="0.25">
      <c r="A580" s="26" t="s">
        <v>439</v>
      </c>
      <c r="B580" s="13" t="s">
        <v>6</v>
      </c>
      <c r="C580" s="13" t="s">
        <v>826</v>
      </c>
      <c r="D580" s="13" t="s">
        <v>442</v>
      </c>
      <c r="E580" s="13" t="s">
        <v>440</v>
      </c>
      <c r="F580" s="9">
        <v>126459</v>
      </c>
      <c r="G580" s="36">
        <f t="shared" si="71"/>
        <v>-12380.929999999993</v>
      </c>
      <c r="H580" s="9">
        <v>126459</v>
      </c>
      <c r="I580" s="9">
        <v>114078.07</v>
      </c>
      <c r="J580" s="20"/>
      <c r="K580" s="21"/>
    </row>
    <row r="581" spans="1:11" s="22" customFormat="1" ht="45" outlineLevel="7" x14ac:dyDescent="0.25">
      <c r="A581" s="26" t="s">
        <v>445</v>
      </c>
      <c r="B581" s="13" t="s">
        <v>6</v>
      </c>
      <c r="C581" s="13" t="s">
        <v>826</v>
      </c>
      <c r="D581" s="13" t="s">
        <v>446</v>
      </c>
      <c r="E581" s="13"/>
      <c r="F581" s="9">
        <f>F582+F587+F592+F597+F602+F607+F610+F615+F623+F628+F638+F620</f>
        <v>114421794</v>
      </c>
      <c r="G581" s="36">
        <f t="shared" si="71"/>
        <v>-3210944.1899999976</v>
      </c>
      <c r="H581" s="9">
        <f>H582+H587+H592+H597+H602+H607+H610+H615+H623+H628+H638+H620+H633</f>
        <v>112562218.90000001</v>
      </c>
      <c r="I581" s="9">
        <f>I582+I587+I592+I597+I602+I607+I610+I615+I623+I628+I638+I620+I633</f>
        <v>111210849.81</v>
      </c>
      <c r="J581" s="20"/>
      <c r="K581" s="21"/>
    </row>
    <row r="582" spans="1:11" s="22" customFormat="1" ht="30" outlineLevel="7" x14ac:dyDescent="0.25">
      <c r="A582" s="26" t="s">
        <v>447</v>
      </c>
      <c r="B582" s="13" t="s">
        <v>6</v>
      </c>
      <c r="C582" s="13" t="s">
        <v>826</v>
      </c>
      <c r="D582" s="13" t="s">
        <v>448</v>
      </c>
      <c r="E582" s="13"/>
      <c r="F582" s="9">
        <f>F583+F585</f>
        <v>70000</v>
      </c>
      <c r="G582" s="36">
        <f t="shared" si="71"/>
        <v>-12465.029999999999</v>
      </c>
      <c r="H582" s="9">
        <f>H583+H585</f>
        <v>70000</v>
      </c>
      <c r="I582" s="9">
        <f>I583+I585</f>
        <v>57534.97</v>
      </c>
      <c r="J582" s="20"/>
      <c r="K582" s="21"/>
    </row>
    <row r="583" spans="1:11" s="22" customFormat="1" ht="30" outlineLevel="6" x14ac:dyDescent="0.25">
      <c r="A583" s="26" t="s">
        <v>21</v>
      </c>
      <c r="B583" s="13" t="s">
        <v>6</v>
      </c>
      <c r="C583" s="13" t="s">
        <v>826</v>
      </c>
      <c r="D583" s="13" t="s">
        <v>448</v>
      </c>
      <c r="E583" s="13" t="s">
        <v>22</v>
      </c>
      <c r="F583" s="9">
        <f>F584</f>
        <v>1000</v>
      </c>
      <c r="G583" s="36">
        <f t="shared" si="71"/>
        <v>-292.51</v>
      </c>
      <c r="H583" s="9">
        <f>H584</f>
        <v>1000</v>
      </c>
      <c r="I583" s="9">
        <f>I584</f>
        <v>707.49</v>
      </c>
      <c r="J583" s="20"/>
      <c r="K583" s="21"/>
    </row>
    <row r="584" spans="1:11" s="22" customFormat="1" ht="30" outlineLevel="7" x14ac:dyDescent="0.25">
      <c r="A584" s="26" t="s">
        <v>23</v>
      </c>
      <c r="B584" s="13" t="s">
        <v>6</v>
      </c>
      <c r="C584" s="13" t="s">
        <v>826</v>
      </c>
      <c r="D584" s="13" t="s">
        <v>448</v>
      </c>
      <c r="E584" s="13" t="s">
        <v>24</v>
      </c>
      <c r="F584" s="9">
        <v>1000</v>
      </c>
      <c r="G584" s="36">
        <f t="shared" si="71"/>
        <v>-292.51</v>
      </c>
      <c r="H584" s="9">
        <v>1000</v>
      </c>
      <c r="I584" s="9">
        <v>707.49</v>
      </c>
      <c r="J584" s="20"/>
      <c r="K584" s="21"/>
    </row>
    <row r="585" spans="1:11" s="22" customFormat="1" outlineLevel="7" x14ac:dyDescent="0.25">
      <c r="A585" s="26" t="s">
        <v>437</v>
      </c>
      <c r="B585" s="13" t="s">
        <v>6</v>
      </c>
      <c r="C585" s="13" t="s">
        <v>826</v>
      </c>
      <c r="D585" s="13" t="s">
        <v>448</v>
      </c>
      <c r="E585" s="13" t="s">
        <v>438</v>
      </c>
      <c r="F585" s="9">
        <f>F586</f>
        <v>69000</v>
      </c>
      <c r="G585" s="36">
        <f t="shared" si="71"/>
        <v>-12172.519999999997</v>
      </c>
      <c r="H585" s="9">
        <f>H586</f>
        <v>69000</v>
      </c>
      <c r="I585" s="9">
        <f>I586</f>
        <v>56827.48</v>
      </c>
      <c r="J585" s="20"/>
      <c r="K585" s="21"/>
    </row>
    <row r="586" spans="1:11" s="22" customFormat="1" outlineLevel="7" x14ac:dyDescent="0.25">
      <c r="A586" s="26" t="s">
        <v>443</v>
      </c>
      <c r="B586" s="13" t="s">
        <v>6</v>
      </c>
      <c r="C586" s="13" t="s">
        <v>826</v>
      </c>
      <c r="D586" s="13" t="s">
        <v>448</v>
      </c>
      <c r="E586" s="13" t="s">
        <v>444</v>
      </c>
      <c r="F586" s="9">
        <v>69000</v>
      </c>
      <c r="G586" s="36">
        <f t="shared" si="71"/>
        <v>-12172.519999999997</v>
      </c>
      <c r="H586" s="9">
        <v>69000</v>
      </c>
      <c r="I586" s="9">
        <v>56827.48</v>
      </c>
      <c r="J586" s="20"/>
      <c r="K586" s="21"/>
    </row>
    <row r="587" spans="1:11" s="22" customFormat="1" ht="30" outlineLevel="7" x14ac:dyDescent="0.25">
      <c r="A587" s="26" t="s">
        <v>449</v>
      </c>
      <c r="B587" s="13" t="s">
        <v>6</v>
      </c>
      <c r="C587" s="13" t="s">
        <v>826</v>
      </c>
      <c r="D587" s="13" t="s">
        <v>450</v>
      </c>
      <c r="E587" s="13"/>
      <c r="F587" s="9">
        <f>F588+F590</f>
        <v>70000</v>
      </c>
      <c r="G587" s="36">
        <f t="shared" si="71"/>
        <v>-12465.029999999999</v>
      </c>
      <c r="H587" s="9">
        <f>H588+H590</f>
        <v>57534.97</v>
      </c>
      <c r="I587" s="9">
        <f>I588+I590</f>
        <v>57534.97</v>
      </c>
      <c r="J587" s="20"/>
      <c r="K587" s="21"/>
    </row>
    <row r="588" spans="1:11" s="22" customFormat="1" ht="30" outlineLevel="6" x14ac:dyDescent="0.25">
      <c r="A588" s="26" t="s">
        <v>21</v>
      </c>
      <c r="B588" s="13" t="s">
        <v>6</v>
      </c>
      <c r="C588" s="13" t="s">
        <v>826</v>
      </c>
      <c r="D588" s="13" t="s">
        <v>450</v>
      </c>
      <c r="E588" s="13" t="s">
        <v>22</v>
      </c>
      <c r="F588" s="9">
        <f>F589</f>
        <v>1000</v>
      </c>
      <c r="G588" s="36">
        <f t="shared" si="71"/>
        <v>-292.51</v>
      </c>
      <c r="H588" s="9">
        <f>H589</f>
        <v>707.49</v>
      </c>
      <c r="I588" s="9">
        <f>I589</f>
        <v>707.49</v>
      </c>
      <c r="J588" s="20"/>
      <c r="K588" s="21"/>
    </row>
    <row r="589" spans="1:11" s="22" customFormat="1" ht="30" outlineLevel="7" x14ac:dyDescent="0.25">
      <c r="A589" s="26" t="s">
        <v>23</v>
      </c>
      <c r="B589" s="13" t="s">
        <v>6</v>
      </c>
      <c r="C589" s="13" t="s">
        <v>826</v>
      </c>
      <c r="D589" s="13" t="s">
        <v>450</v>
      </c>
      <c r="E589" s="13" t="s">
        <v>24</v>
      </c>
      <c r="F589" s="9">
        <v>1000</v>
      </c>
      <c r="G589" s="36">
        <f t="shared" si="71"/>
        <v>-292.51</v>
      </c>
      <c r="H589" s="9">
        <v>707.49</v>
      </c>
      <c r="I589" s="9">
        <v>707.49</v>
      </c>
      <c r="J589" s="20"/>
      <c r="K589" s="21"/>
    </row>
    <row r="590" spans="1:11" s="22" customFormat="1" outlineLevel="7" x14ac:dyDescent="0.25">
      <c r="A590" s="26" t="s">
        <v>437</v>
      </c>
      <c r="B590" s="13" t="s">
        <v>6</v>
      </c>
      <c r="C590" s="13" t="s">
        <v>826</v>
      </c>
      <c r="D590" s="13" t="s">
        <v>450</v>
      </c>
      <c r="E590" s="13" t="s">
        <v>438</v>
      </c>
      <c r="F590" s="9">
        <f>F591</f>
        <v>69000</v>
      </c>
      <c r="G590" s="36">
        <f t="shared" si="71"/>
        <v>-12172.519999999997</v>
      </c>
      <c r="H590" s="9">
        <f>H591</f>
        <v>56827.48</v>
      </c>
      <c r="I590" s="9">
        <f>I591</f>
        <v>56827.48</v>
      </c>
      <c r="J590" s="20"/>
      <c r="K590" s="21"/>
    </row>
    <row r="591" spans="1:11" s="22" customFormat="1" outlineLevel="7" x14ac:dyDescent="0.25">
      <c r="A591" s="26" t="s">
        <v>443</v>
      </c>
      <c r="B591" s="13" t="s">
        <v>6</v>
      </c>
      <c r="C591" s="13" t="s">
        <v>826</v>
      </c>
      <c r="D591" s="13" t="s">
        <v>450</v>
      </c>
      <c r="E591" s="13" t="s">
        <v>444</v>
      </c>
      <c r="F591" s="9">
        <v>69000</v>
      </c>
      <c r="G591" s="36">
        <f t="shared" si="71"/>
        <v>-12172.519999999997</v>
      </c>
      <c r="H591" s="9">
        <v>56827.48</v>
      </c>
      <c r="I591" s="9">
        <v>56827.48</v>
      </c>
      <c r="J591" s="20"/>
      <c r="K591" s="21"/>
    </row>
    <row r="592" spans="1:11" s="22" customFormat="1" ht="30" outlineLevel="7" x14ac:dyDescent="0.25">
      <c r="A592" s="26" t="s">
        <v>451</v>
      </c>
      <c r="B592" s="13" t="s">
        <v>6</v>
      </c>
      <c r="C592" s="13" t="s">
        <v>826</v>
      </c>
      <c r="D592" s="13" t="s">
        <v>452</v>
      </c>
      <c r="E592" s="13"/>
      <c r="F592" s="9">
        <f>F593+F595</f>
        <v>100000</v>
      </c>
      <c r="G592" s="36">
        <f t="shared" si="71"/>
        <v>-28116.11</v>
      </c>
      <c r="H592" s="9">
        <f>H593+H595</f>
        <v>100000</v>
      </c>
      <c r="I592" s="9">
        <f>I593+I595</f>
        <v>71883.89</v>
      </c>
      <c r="J592" s="20"/>
      <c r="K592" s="21"/>
    </row>
    <row r="593" spans="1:11" s="22" customFormat="1" ht="30" outlineLevel="6" x14ac:dyDescent="0.25">
      <c r="A593" s="26" t="s">
        <v>21</v>
      </c>
      <c r="B593" s="13" t="s">
        <v>6</v>
      </c>
      <c r="C593" s="13" t="s">
        <v>826</v>
      </c>
      <c r="D593" s="13" t="s">
        <v>452</v>
      </c>
      <c r="E593" s="13" t="s">
        <v>22</v>
      </c>
      <c r="F593" s="9">
        <f>F594</f>
        <v>1000</v>
      </c>
      <c r="G593" s="36">
        <f t="shared" si="71"/>
        <v>-150.46000000000004</v>
      </c>
      <c r="H593" s="9">
        <f>H594</f>
        <v>1000</v>
      </c>
      <c r="I593" s="9">
        <f>I594</f>
        <v>849.54</v>
      </c>
      <c r="J593" s="20"/>
      <c r="K593" s="21"/>
    </row>
    <row r="594" spans="1:11" s="22" customFormat="1" ht="30" outlineLevel="7" x14ac:dyDescent="0.25">
      <c r="A594" s="26" t="s">
        <v>23</v>
      </c>
      <c r="B594" s="13" t="s">
        <v>6</v>
      </c>
      <c r="C594" s="13" t="s">
        <v>826</v>
      </c>
      <c r="D594" s="13" t="s">
        <v>452</v>
      </c>
      <c r="E594" s="13" t="s">
        <v>24</v>
      </c>
      <c r="F594" s="9">
        <v>1000</v>
      </c>
      <c r="G594" s="36">
        <f t="shared" si="71"/>
        <v>-150.46000000000004</v>
      </c>
      <c r="H594" s="9">
        <v>1000</v>
      </c>
      <c r="I594" s="9">
        <v>849.54</v>
      </c>
      <c r="J594" s="20"/>
      <c r="K594" s="21"/>
    </row>
    <row r="595" spans="1:11" s="22" customFormat="1" outlineLevel="7" x14ac:dyDescent="0.25">
      <c r="A595" s="26" t="s">
        <v>437</v>
      </c>
      <c r="B595" s="13" t="s">
        <v>6</v>
      </c>
      <c r="C595" s="13" t="s">
        <v>826</v>
      </c>
      <c r="D595" s="13" t="s">
        <v>452</v>
      </c>
      <c r="E595" s="13" t="s">
        <v>438</v>
      </c>
      <c r="F595" s="9">
        <f>F596</f>
        <v>99000</v>
      </c>
      <c r="G595" s="36">
        <f t="shared" si="71"/>
        <v>-27965.649999999994</v>
      </c>
      <c r="H595" s="9">
        <f>H596</f>
        <v>99000</v>
      </c>
      <c r="I595" s="9">
        <f>I596</f>
        <v>71034.350000000006</v>
      </c>
      <c r="J595" s="20"/>
      <c r="K595" s="21"/>
    </row>
    <row r="596" spans="1:11" s="22" customFormat="1" outlineLevel="7" x14ac:dyDescent="0.25">
      <c r="A596" s="26" t="s">
        <v>443</v>
      </c>
      <c r="B596" s="13" t="s">
        <v>6</v>
      </c>
      <c r="C596" s="13" t="s">
        <v>826</v>
      </c>
      <c r="D596" s="13" t="s">
        <v>452</v>
      </c>
      <c r="E596" s="13" t="s">
        <v>444</v>
      </c>
      <c r="F596" s="9">
        <v>99000</v>
      </c>
      <c r="G596" s="36">
        <f t="shared" si="71"/>
        <v>-27965.649999999994</v>
      </c>
      <c r="H596" s="9">
        <v>99000</v>
      </c>
      <c r="I596" s="9">
        <v>71034.350000000006</v>
      </c>
      <c r="J596" s="20"/>
      <c r="K596" s="21"/>
    </row>
    <row r="597" spans="1:11" s="22" customFormat="1" ht="30" outlineLevel="7" x14ac:dyDescent="0.25">
      <c r="A597" s="26" t="s">
        <v>453</v>
      </c>
      <c r="B597" s="13" t="s">
        <v>6</v>
      </c>
      <c r="C597" s="13" t="s">
        <v>826</v>
      </c>
      <c r="D597" s="13" t="s">
        <v>454</v>
      </c>
      <c r="E597" s="13"/>
      <c r="F597" s="9">
        <f>F598+F600</f>
        <v>120000</v>
      </c>
      <c r="G597" s="36">
        <f t="shared" ref="G597:G665" si="75">I597-F597</f>
        <v>-4930.0699999999924</v>
      </c>
      <c r="H597" s="9">
        <f>H598+H600</f>
        <v>115069.93000000001</v>
      </c>
      <c r="I597" s="9">
        <f>I598+I600</f>
        <v>115069.93000000001</v>
      </c>
      <c r="J597" s="20"/>
      <c r="K597" s="21"/>
    </row>
    <row r="598" spans="1:11" s="22" customFormat="1" ht="30" outlineLevel="6" x14ac:dyDescent="0.25">
      <c r="A598" s="26" t="s">
        <v>21</v>
      </c>
      <c r="B598" s="13" t="s">
        <v>6</v>
      </c>
      <c r="C598" s="13" t="s">
        <v>826</v>
      </c>
      <c r="D598" s="13" t="s">
        <v>454</v>
      </c>
      <c r="E598" s="13" t="s">
        <v>22</v>
      </c>
      <c r="F598" s="9">
        <f>F599</f>
        <v>1296.6300000000001</v>
      </c>
      <c r="G598" s="36">
        <f t="shared" si="75"/>
        <v>118.33999999999992</v>
      </c>
      <c r="H598" s="9">
        <f>H599</f>
        <v>1414.97</v>
      </c>
      <c r="I598" s="9">
        <f>I599</f>
        <v>1414.97</v>
      </c>
      <c r="J598" s="20"/>
      <c r="K598" s="21"/>
    </row>
    <row r="599" spans="1:11" s="22" customFormat="1" ht="30" outlineLevel="7" x14ac:dyDescent="0.25">
      <c r="A599" s="26" t="s">
        <v>23</v>
      </c>
      <c r="B599" s="13" t="s">
        <v>6</v>
      </c>
      <c r="C599" s="13" t="s">
        <v>826</v>
      </c>
      <c r="D599" s="13" t="s">
        <v>454</v>
      </c>
      <c r="E599" s="13" t="s">
        <v>24</v>
      </c>
      <c r="F599" s="9">
        <v>1296.6300000000001</v>
      </c>
      <c r="G599" s="36">
        <f t="shared" si="75"/>
        <v>118.33999999999992</v>
      </c>
      <c r="H599" s="9">
        <v>1414.97</v>
      </c>
      <c r="I599" s="9">
        <v>1414.97</v>
      </c>
      <c r="J599" s="20"/>
      <c r="K599" s="21"/>
    </row>
    <row r="600" spans="1:11" s="22" customFormat="1" outlineLevel="7" x14ac:dyDescent="0.25">
      <c r="A600" s="26" t="s">
        <v>437</v>
      </c>
      <c r="B600" s="13" t="s">
        <v>6</v>
      </c>
      <c r="C600" s="13" t="s">
        <v>826</v>
      </c>
      <c r="D600" s="13" t="s">
        <v>454</v>
      </c>
      <c r="E600" s="13" t="s">
        <v>438</v>
      </c>
      <c r="F600" s="9">
        <f>F601</f>
        <v>118703.37</v>
      </c>
      <c r="G600" s="36">
        <f t="shared" si="75"/>
        <v>-5048.4099999999889</v>
      </c>
      <c r="H600" s="9">
        <f>H601</f>
        <v>113654.96</v>
      </c>
      <c r="I600" s="9">
        <f>I601</f>
        <v>113654.96</v>
      </c>
      <c r="J600" s="20"/>
      <c r="K600" s="21"/>
    </row>
    <row r="601" spans="1:11" s="22" customFormat="1" outlineLevel="7" x14ac:dyDescent="0.25">
      <c r="A601" s="26" t="s">
        <v>443</v>
      </c>
      <c r="B601" s="13" t="s">
        <v>6</v>
      </c>
      <c r="C601" s="13" t="s">
        <v>826</v>
      </c>
      <c r="D601" s="13" t="s">
        <v>454</v>
      </c>
      <c r="E601" s="13" t="s">
        <v>444</v>
      </c>
      <c r="F601" s="9">
        <v>118703.37</v>
      </c>
      <c r="G601" s="36">
        <f t="shared" si="75"/>
        <v>-5048.4099999999889</v>
      </c>
      <c r="H601" s="9">
        <v>113654.96</v>
      </c>
      <c r="I601" s="9">
        <v>113654.96</v>
      </c>
      <c r="J601" s="20"/>
      <c r="K601" s="21"/>
    </row>
    <row r="602" spans="1:11" s="22" customFormat="1" ht="30" outlineLevel="7" x14ac:dyDescent="0.25">
      <c r="A602" s="26" t="s">
        <v>455</v>
      </c>
      <c r="B602" s="13" t="s">
        <v>6</v>
      </c>
      <c r="C602" s="13" t="s">
        <v>826</v>
      </c>
      <c r="D602" s="13" t="s">
        <v>456</v>
      </c>
      <c r="E602" s="13"/>
      <c r="F602" s="9">
        <f>F603+F605</f>
        <v>110000</v>
      </c>
      <c r="G602" s="36">
        <f t="shared" si="75"/>
        <v>-23837.740000000005</v>
      </c>
      <c r="H602" s="9">
        <f>H603+H605</f>
        <v>110000</v>
      </c>
      <c r="I602" s="9">
        <f>I603+I605</f>
        <v>86162.26</v>
      </c>
      <c r="J602" s="20"/>
      <c r="K602" s="21"/>
    </row>
    <row r="603" spans="1:11" s="22" customFormat="1" ht="30" outlineLevel="6" x14ac:dyDescent="0.25">
      <c r="A603" s="26" t="s">
        <v>21</v>
      </c>
      <c r="B603" s="13" t="s">
        <v>6</v>
      </c>
      <c r="C603" s="13" t="s">
        <v>826</v>
      </c>
      <c r="D603" s="13" t="s">
        <v>456</v>
      </c>
      <c r="E603" s="13" t="s">
        <v>22</v>
      </c>
      <c r="F603" s="9">
        <f>F604</f>
        <v>1000</v>
      </c>
      <c r="G603" s="36">
        <f t="shared" si="75"/>
        <v>-78.960000000000036</v>
      </c>
      <c r="H603" s="9">
        <f>H604</f>
        <v>1000</v>
      </c>
      <c r="I603" s="9">
        <f>I604</f>
        <v>921.04</v>
      </c>
      <c r="J603" s="20"/>
      <c r="K603" s="21"/>
    </row>
    <row r="604" spans="1:11" s="22" customFormat="1" ht="30" outlineLevel="7" x14ac:dyDescent="0.25">
      <c r="A604" s="26" t="s">
        <v>23</v>
      </c>
      <c r="B604" s="13" t="s">
        <v>6</v>
      </c>
      <c r="C604" s="13" t="s">
        <v>826</v>
      </c>
      <c r="D604" s="13" t="s">
        <v>456</v>
      </c>
      <c r="E604" s="13" t="s">
        <v>24</v>
      </c>
      <c r="F604" s="9">
        <v>1000</v>
      </c>
      <c r="G604" s="36">
        <f t="shared" si="75"/>
        <v>-78.960000000000036</v>
      </c>
      <c r="H604" s="9">
        <v>1000</v>
      </c>
      <c r="I604" s="9">
        <v>921.04</v>
      </c>
      <c r="J604" s="20"/>
      <c r="K604" s="21"/>
    </row>
    <row r="605" spans="1:11" s="22" customFormat="1" outlineLevel="7" x14ac:dyDescent="0.25">
      <c r="A605" s="26" t="s">
        <v>437</v>
      </c>
      <c r="B605" s="13" t="s">
        <v>6</v>
      </c>
      <c r="C605" s="13" t="s">
        <v>826</v>
      </c>
      <c r="D605" s="13" t="s">
        <v>456</v>
      </c>
      <c r="E605" s="13" t="s">
        <v>438</v>
      </c>
      <c r="F605" s="9">
        <f>F606</f>
        <v>109000</v>
      </c>
      <c r="G605" s="36">
        <f t="shared" si="75"/>
        <v>-23758.78</v>
      </c>
      <c r="H605" s="9">
        <f>H606</f>
        <v>109000</v>
      </c>
      <c r="I605" s="9">
        <f>I606</f>
        <v>85241.22</v>
      </c>
      <c r="J605" s="20"/>
      <c r="K605" s="21"/>
    </row>
    <row r="606" spans="1:11" s="22" customFormat="1" outlineLevel="6" x14ac:dyDescent="0.25">
      <c r="A606" s="26" t="s">
        <v>443</v>
      </c>
      <c r="B606" s="13" t="s">
        <v>6</v>
      </c>
      <c r="C606" s="13" t="s">
        <v>826</v>
      </c>
      <c r="D606" s="13" t="s">
        <v>456</v>
      </c>
      <c r="E606" s="13" t="s">
        <v>444</v>
      </c>
      <c r="F606" s="9">
        <v>109000</v>
      </c>
      <c r="G606" s="36">
        <f t="shared" si="75"/>
        <v>-23758.78</v>
      </c>
      <c r="H606" s="9">
        <v>109000</v>
      </c>
      <c r="I606" s="9">
        <v>85241.22</v>
      </c>
      <c r="J606" s="20"/>
      <c r="K606" s="21"/>
    </row>
    <row r="607" spans="1:11" s="22" customFormat="1" ht="63.75" customHeight="1" outlineLevel="7" x14ac:dyDescent="0.25">
      <c r="A607" s="26" t="s">
        <v>1067</v>
      </c>
      <c r="B607" s="13" t="s">
        <v>6</v>
      </c>
      <c r="C607" s="13" t="s">
        <v>826</v>
      </c>
      <c r="D607" s="13" t="s">
        <v>457</v>
      </c>
      <c r="E607" s="13"/>
      <c r="F607" s="9">
        <f>F608</f>
        <v>3700000</v>
      </c>
      <c r="G607" s="36">
        <f t="shared" si="75"/>
        <v>-500000</v>
      </c>
      <c r="H607" s="9">
        <f>H608</f>
        <v>3700000</v>
      </c>
      <c r="I607" s="9">
        <f>I608</f>
        <v>3200000</v>
      </c>
      <c r="J607" s="20"/>
      <c r="K607" s="21"/>
    </row>
    <row r="608" spans="1:11" s="22" customFormat="1" outlineLevel="7" x14ac:dyDescent="0.25">
      <c r="A608" s="26" t="s">
        <v>437</v>
      </c>
      <c r="B608" s="13" t="s">
        <v>6</v>
      </c>
      <c r="C608" s="13" t="s">
        <v>826</v>
      </c>
      <c r="D608" s="13" t="s">
        <v>457</v>
      </c>
      <c r="E608" s="13" t="s">
        <v>438</v>
      </c>
      <c r="F608" s="9">
        <f>F609</f>
        <v>3700000</v>
      </c>
      <c r="G608" s="36">
        <f t="shared" si="75"/>
        <v>-500000</v>
      </c>
      <c r="H608" s="9">
        <f>H609</f>
        <v>3700000</v>
      </c>
      <c r="I608" s="9">
        <f>I609</f>
        <v>3200000</v>
      </c>
      <c r="J608" s="20"/>
      <c r="K608" s="21"/>
    </row>
    <row r="609" spans="1:11" s="22" customFormat="1" outlineLevel="7" x14ac:dyDescent="0.25">
      <c r="A609" s="26" t="s">
        <v>443</v>
      </c>
      <c r="B609" s="13" t="s">
        <v>6</v>
      </c>
      <c r="C609" s="13" t="s">
        <v>826</v>
      </c>
      <c r="D609" s="13" t="s">
        <v>457</v>
      </c>
      <c r="E609" s="13" t="s">
        <v>444</v>
      </c>
      <c r="F609" s="9">
        <v>3700000</v>
      </c>
      <c r="G609" s="36">
        <f t="shared" si="75"/>
        <v>-500000</v>
      </c>
      <c r="H609" s="9">
        <v>3700000</v>
      </c>
      <c r="I609" s="9">
        <v>3200000</v>
      </c>
      <c r="J609" s="20"/>
      <c r="K609" s="21"/>
    </row>
    <row r="610" spans="1:11" s="22" customFormat="1" ht="45" outlineLevel="7" x14ac:dyDescent="0.25">
      <c r="A610" s="26" t="s">
        <v>460</v>
      </c>
      <c r="B610" s="13" t="s">
        <v>6</v>
      </c>
      <c r="C610" s="13" t="s">
        <v>826</v>
      </c>
      <c r="D610" s="13" t="s">
        <v>461</v>
      </c>
      <c r="E610" s="13"/>
      <c r="F610" s="9">
        <f>F611+F613</f>
        <v>60031488</v>
      </c>
      <c r="G610" s="36">
        <f t="shared" si="75"/>
        <v>-1993116.8200000003</v>
      </c>
      <c r="H610" s="9">
        <f>H611+H613</f>
        <v>58208488</v>
      </c>
      <c r="I610" s="9">
        <f>I611+I613</f>
        <v>58038371.18</v>
      </c>
      <c r="J610" s="20"/>
      <c r="K610" s="21"/>
    </row>
    <row r="611" spans="1:11" s="22" customFormat="1" ht="30" outlineLevel="6" x14ac:dyDescent="0.25">
      <c r="A611" s="26" t="s">
        <v>21</v>
      </c>
      <c r="B611" s="13" t="s">
        <v>6</v>
      </c>
      <c r="C611" s="13" t="s">
        <v>826</v>
      </c>
      <c r="D611" s="13" t="s">
        <v>461</v>
      </c>
      <c r="E611" s="13" t="s">
        <v>22</v>
      </c>
      <c r="F611" s="9">
        <f>F612</f>
        <v>1000000</v>
      </c>
      <c r="G611" s="36">
        <f t="shared" si="75"/>
        <v>-134511.32999999996</v>
      </c>
      <c r="H611" s="9">
        <f>H612</f>
        <v>1000000</v>
      </c>
      <c r="I611" s="9">
        <f>I612</f>
        <v>865488.67</v>
      </c>
      <c r="J611" s="20"/>
      <c r="K611" s="21"/>
    </row>
    <row r="612" spans="1:11" s="22" customFormat="1" ht="30" outlineLevel="7" x14ac:dyDescent="0.25">
      <c r="A612" s="26" t="s">
        <v>23</v>
      </c>
      <c r="B612" s="13" t="s">
        <v>6</v>
      </c>
      <c r="C612" s="13" t="s">
        <v>826</v>
      </c>
      <c r="D612" s="13" t="s">
        <v>461</v>
      </c>
      <c r="E612" s="13" t="s">
        <v>24</v>
      </c>
      <c r="F612" s="9">
        <v>1000000</v>
      </c>
      <c r="G612" s="36">
        <f t="shared" si="75"/>
        <v>-134511.32999999996</v>
      </c>
      <c r="H612" s="9">
        <v>1000000</v>
      </c>
      <c r="I612" s="9">
        <v>865488.67</v>
      </c>
      <c r="J612" s="20"/>
      <c r="K612" s="21"/>
    </row>
    <row r="613" spans="1:11" s="22" customFormat="1" outlineLevel="7" x14ac:dyDescent="0.25">
      <c r="A613" s="26" t="s">
        <v>437</v>
      </c>
      <c r="B613" s="13" t="s">
        <v>6</v>
      </c>
      <c r="C613" s="13" t="s">
        <v>826</v>
      </c>
      <c r="D613" s="13" t="s">
        <v>461</v>
      </c>
      <c r="E613" s="13" t="s">
        <v>438</v>
      </c>
      <c r="F613" s="9">
        <f>F614</f>
        <v>59031488</v>
      </c>
      <c r="G613" s="36">
        <f t="shared" si="75"/>
        <v>-1858605.4900000021</v>
      </c>
      <c r="H613" s="9">
        <f>H614</f>
        <v>57208488</v>
      </c>
      <c r="I613" s="9">
        <f>I614</f>
        <v>57172882.509999998</v>
      </c>
      <c r="J613" s="20"/>
      <c r="K613" s="21"/>
    </row>
    <row r="614" spans="1:11" s="22" customFormat="1" outlineLevel="7" x14ac:dyDescent="0.25">
      <c r="A614" s="26" t="s">
        <v>443</v>
      </c>
      <c r="B614" s="13" t="s">
        <v>6</v>
      </c>
      <c r="C614" s="13" t="s">
        <v>826</v>
      </c>
      <c r="D614" s="13" t="s">
        <v>461</v>
      </c>
      <c r="E614" s="13" t="s">
        <v>444</v>
      </c>
      <c r="F614" s="9">
        <v>59031488</v>
      </c>
      <c r="G614" s="36">
        <f t="shared" si="75"/>
        <v>-1858605.4900000021</v>
      </c>
      <c r="H614" s="9">
        <v>57208488</v>
      </c>
      <c r="I614" s="9">
        <v>57172882.509999998</v>
      </c>
      <c r="J614" s="20"/>
      <c r="K614" s="21"/>
    </row>
    <row r="615" spans="1:11" s="22" customFormat="1" ht="30" outlineLevel="7" x14ac:dyDescent="0.25">
      <c r="A615" s="26" t="s">
        <v>462</v>
      </c>
      <c r="B615" s="13" t="s">
        <v>6</v>
      </c>
      <c r="C615" s="13" t="s">
        <v>826</v>
      </c>
      <c r="D615" s="13" t="s">
        <v>463</v>
      </c>
      <c r="E615" s="13"/>
      <c r="F615" s="9">
        <f>F616+F618</f>
        <v>16677023</v>
      </c>
      <c r="G615" s="36">
        <f t="shared" si="75"/>
        <v>-3503631.7999999989</v>
      </c>
      <c r="H615" s="9">
        <f>H616+H618</f>
        <v>13367023</v>
      </c>
      <c r="I615" s="9">
        <f>I616+I618</f>
        <v>13173391.200000001</v>
      </c>
      <c r="J615" s="20"/>
      <c r="K615" s="21"/>
    </row>
    <row r="616" spans="1:11" s="22" customFormat="1" ht="30" outlineLevel="7" x14ac:dyDescent="0.25">
      <c r="A616" s="26" t="s">
        <v>21</v>
      </c>
      <c r="B616" s="13" t="s">
        <v>6</v>
      </c>
      <c r="C616" s="13" t="s">
        <v>826</v>
      </c>
      <c r="D616" s="13" t="s">
        <v>463</v>
      </c>
      <c r="E616" s="13" t="s">
        <v>22</v>
      </c>
      <c r="F616" s="9">
        <f>F617</f>
        <v>300000</v>
      </c>
      <c r="G616" s="36">
        <f t="shared" si="75"/>
        <v>-151095.53</v>
      </c>
      <c r="H616" s="9">
        <f>H617</f>
        <v>200000</v>
      </c>
      <c r="I616" s="9">
        <f>I617</f>
        <v>148904.47</v>
      </c>
      <c r="J616" s="20"/>
      <c r="K616" s="21"/>
    </row>
    <row r="617" spans="1:11" s="22" customFormat="1" ht="30" outlineLevel="7" x14ac:dyDescent="0.25">
      <c r="A617" s="26" t="s">
        <v>23</v>
      </c>
      <c r="B617" s="13" t="s">
        <v>6</v>
      </c>
      <c r="C617" s="13" t="s">
        <v>826</v>
      </c>
      <c r="D617" s="13" t="s">
        <v>463</v>
      </c>
      <c r="E617" s="13" t="s">
        <v>24</v>
      </c>
      <c r="F617" s="9">
        <v>300000</v>
      </c>
      <c r="G617" s="36">
        <f t="shared" si="75"/>
        <v>-151095.53</v>
      </c>
      <c r="H617" s="9">
        <v>200000</v>
      </c>
      <c r="I617" s="9">
        <v>148904.47</v>
      </c>
      <c r="J617" s="20"/>
      <c r="K617" s="21"/>
    </row>
    <row r="618" spans="1:11" s="22" customFormat="1" outlineLevel="7" x14ac:dyDescent="0.25">
      <c r="A618" s="26" t="s">
        <v>437</v>
      </c>
      <c r="B618" s="13" t="s">
        <v>6</v>
      </c>
      <c r="C618" s="13" t="s">
        <v>826</v>
      </c>
      <c r="D618" s="13" t="s">
        <v>463</v>
      </c>
      <c r="E618" s="13" t="s">
        <v>438</v>
      </c>
      <c r="F618" s="9">
        <f>F619</f>
        <v>16377023</v>
      </c>
      <c r="G618" s="36">
        <f t="shared" si="75"/>
        <v>-3352536.2699999996</v>
      </c>
      <c r="H618" s="9">
        <f>H619</f>
        <v>13167023</v>
      </c>
      <c r="I618" s="9">
        <f>I619</f>
        <v>13024486.73</v>
      </c>
      <c r="J618" s="20"/>
      <c r="K618" s="21"/>
    </row>
    <row r="619" spans="1:11" s="22" customFormat="1" outlineLevel="6" x14ac:dyDescent="0.25">
      <c r="A619" s="26" t="s">
        <v>443</v>
      </c>
      <c r="B619" s="13" t="s">
        <v>6</v>
      </c>
      <c r="C619" s="13" t="s">
        <v>826</v>
      </c>
      <c r="D619" s="13" t="s">
        <v>463</v>
      </c>
      <c r="E619" s="13" t="s">
        <v>444</v>
      </c>
      <c r="F619" s="9">
        <v>16377023</v>
      </c>
      <c r="G619" s="36">
        <f t="shared" si="75"/>
        <v>-3352536.2699999996</v>
      </c>
      <c r="H619" s="9">
        <v>13167023</v>
      </c>
      <c r="I619" s="9">
        <v>13024486.73</v>
      </c>
      <c r="J619" s="20"/>
      <c r="K619" s="21"/>
    </row>
    <row r="620" spans="1:11" s="22" customFormat="1" ht="45" outlineLevel="7" x14ac:dyDescent="0.25">
      <c r="A620" s="29" t="s">
        <v>974</v>
      </c>
      <c r="B620" s="13" t="s">
        <v>6</v>
      </c>
      <c r="C620" s="13" t="s">
        <v>826</v>
      </c>
      <c r="D620" s="13" t="s">
        <v>975</v>
      </c>
      <c r="E620" s="13"/>
      <c r="F620" s="9">
        <f>F621</f>
        <v>899008</v>
      </c>
      <c r="G620" s="36">
        <f t="shared" si="75"/>
        <v>207599.90999999992</v>
      </c>
      <c r="H620" s="9">
        <f>H621</f>
        <v>1106608</v>
      </c>
      <c r="I620" s="9">
        <f>I621</f>
        <v>1106607.9099999999</v>
      </c>
      <c r="J620" s="20"/>
      <c r="K620" s="21"/>
    </row>
    <row r="621" spans="1:11" s="22" customFormat="1" outlineLevel="7" x14ac:dyDescent="0.25">
      <c r="A621" s="26" t="s">
        <v>437</v>
      </c>
      <c r="B621" s="13" t="s">
        <v>6</v>
      </c>
      <c r="C621" s="13" t="s">
        <v>826</v>
      </c>
      <c r="D621" s="13" t="s">
        <v>975</v>
      </c>
      <c r="E621" s="13" t="s">
        <v>438</v>
      </c>
      <c r="F621" s="9">
        <f>F622</f>
        <v>899008</v>
      </c>
      <c r="G621" s="36">
        <f t="shared" si="75"/>
        <v>207599.90999999992</v>
      </c>
      <c r="H621" s="9">
        <f>H622</f>
        <v>1106608</v>
      </c>
      <c r="I621" s="9">
        <f>I622</f>
        <v>1106607.9099999999</v>
      </c>
      <c r="J621" s="20"/>
      <c r="K621" s="21"/>
    </row>
    <row r="622" spans="1:11" s="22" customFormat="1" ht="30" outlineLevel="7" x14ac:dyDescent="0.25">
      <c r="A622" s="26" t="s">
        <v>439</v>
      </c>
      <c r="B622" s="13" t="s">
        <v>6</v>
      </c>
      <c r="C622" s="13" t="s">
        <v>826</v>
      </c>
      <c r="D622" s="13" t="s">
        <v>975</v>
      </c>
      <c r="E622" s="13" t="s">
        <v>440</v>
      </c>
      <c r="F622" s="9">
        <v>899008</v>
      </c>
      <c r="G622" s="36">
        <f t="shared" si="75"/>
        <v>207599.90999999992</v>
      </c>
      <c r="H622" s="9">
        <v>1106608</v>
      </c>
      <c r="I622" s="9">
        <v>1106607.9099999999</v>
      </c>
      <c r="J622" s="20"/>
      <c r="K622" s="21"/>
    </row>
    <row r="623" spans="1:11" s="22" customFormat="1" ht="45" outlineLevel="7" x14ac:dyDescent="0.25">
      <c r="A623" s="26" t="s">
        <v>464</v>
      </c>
      <c r="B623" s="13" t="s">
        <v>6</v>
      </c>
      <c r="C623" s="13" t="s">
        <v>826</v>
      </c>
      <c r="D623" s="13" t="s">
        <v>465</v>
      </c>
      <c r="E623" s="13"/>
      <c r="F623" s="9">
        <f>F624+F626</f>
        <v>2287712</v>
      </c>
      <c r="G623" s="36">
        <f t="shared" si="75"/>
        <v>35018.5</v>
      </c>
      <c r="H623" s="9">
        <f>H624+H626</f>
        <v>2340332</v>
      </c>
      <c r="I623" s="9">
        <f>I624+I626</f>
        <v>2322730.5</v>
      </c>
      <c r="J623" s="20"/>
      <c r="K623" s="21"/>
    </row>
    <row r="624" spans="1:11" s="22" customFormat="1" ht="32.25" customHeight="1" outlineLevel="6" x14ac:dyDescent="0.25">
      <c r="A624" s="26" t="s">
        <v>21</v>
      </c>
      <c r="B624" s="13" t="s">
        <v>6</v>
      </c>
      <c r="C624" s="13" t="s">
        <v>826</v>
      </c>
      <c r="D624" s="13" t="s">
        <v>465</v>
      </c>
      <c r="E624" s="13" t="s">
        <v>22</v>
      </c>
      <c r="F624" s="9">
        <f>F625</f>
        <v>22646.6</v>
      </c>
      <c r="G624" s="36">
        <f t="shared" si="75"/>
        <v>171.34000000000015</v>
      </c>
      <c r="H624" s="9">
        <f>H625</f>
        <v>22992.18</v>
      </c>
      <c r="I624" s="9">
        <f>I625</f>
        <v>22817.94</v>
      </c>
      <c r="J624" s="20"/>
      <c r="K624" s="21"/>
    </row>
    <row r="625" spans="1:11" s="22" customFormat="1" ht="30" outlineLevel="7" x14ac:dyDescent="0.25">
      <c r="A625" s="26" t="s">
        <v>23</v>
      </c>
      <c r="B625" s="13" t="s">
        <v>6</v>
      </c>
      <c r="C625" s="13" t="s">
        <v>826</v>
      </c>
      <c r="D625" s="13" t="s">
        <v>465</v>
      </c>
      <c r="E625" s="13" t="s">
        <v>24</v>
      </c>
      <c r="F625" s="9">
        <v>22646.6</v>
      </c>
      <c r="G625" s="36">
        <f t="shared" si="75"/>
        <v>171.34000000000015</v>
      </c>
      <c r="H625" s="9">
        <v>22992.18</v>
      </c>
      <c r="I625" s="9">
        <v>22817.94</v>
      </c>
      <c r="J625" s="20"/>
      <c r="K625" s="21"/>
    </row>
    <row r="626" spans="1:11" s="22" customFormat="1" outlineLevel="7" x14ac:dyDescent="0.25">
      <c r="A626" s="26" t="s">
        <v>437</v>
      </c>
      <c r="B626" s="13" t="s">
        <v>6</v>
      </c>
      <c r="C626" s="13" t="s">
        <v>826</v>
      </c>
      <c r="D626" s="13" t="s">
        <v>465</v>
      </c>
      <c r="E626" s="13" t="s">
        <v>438</v>
      </c>
      <c r="F626" s="9">
        <f>F627</f>
        <v>2265065.4</v>
      </c>
      <c r="G626" s="36">
        <f t="shared" si="75"/>
        <v>34847.160000000149</v>
      </c>
      <c r="H626" s="9">
        <f>H627</f>
        <v>2317339.8199999998</v>
      </c>
      <c r="I626" s="9">
        <f>I627</f>
        <v>2299912.56</v>
      </c>
      <c r="J626" s="20"/>
      <c r="K626" s="21"/>
    </row>
    <row r="627" spans="1:11" s="22" customFormat="1" outlineLevel="7" x14ac:dyDescent="0.25">
      <c r="A627" s="26" t="s">
        <v>443</v>
      </c>
      <c r="B627" s="13" t="s">
        <v>6</v>
      </c>
      <c r="C627" s="13" t="s">
        <v>826</v>
      </c>
      <c r="D627" s="13" t="s">
        <v>465</v>
      </c>
      <c r="E627" s="13" t="s">
        <v>444</v>
      </c>
      <c r="F627" s="9">
        <v>2265065.4</v>
      </c>
      <c r="G627" s="36">
        <f t="shared" si="75"/>
        <v>34847.160000000149</v>
      </c>
      <c r="H627" s="9">
        <v>2317339.8199999998</v>
      </c>
      <c r="I627" s="9">
        <v>2299912.56</v>
      </c>
      <c r="J627" s="20"/>
      <c r="K627" s="21"/>
    </row>
    <row r="628" spans="1:11" s="22" customFormat="1" outlineLevel="7" x14ac:dyDescent="0.25">
      <c r="A628" s="26" t="s">
        <v>466</v>
      </c>
      <c r="B628" s="13" t="s">
        <v>6</v>
      </c>
      <c r="C628" s="13" t="s">
        <v>826</v>
      </c>
      <c r="D628" s="13" t="s">
        <v>467</v>
      </c>
      <c r="E628" s="13"/>
      <c r="F628" s="9">
        <f>F629+F631</f>
        <v>29885849</v>
      </c>
      <c r="G628" s="36">
        <f t="shared" si="75"/>
        <v>665000</v>
      </c>
      <c r="H628" s="9">
        <f>H629+H631</f>
        <v>30956449</v>
      </c>
      <c r="I628" s="9">
        <f>I629+I631</f>
        <v>30550849</v>
      </c>
      <c r="J628" s="20"/>
      <c r="K628" s="21"/>
    </row>
    <row r="629" spans="1:11" s="22" customFormat="1" ht="30" outlineLevel="6" x14ac:dyDescent="0.25">
      <c r="A629" s="26" t="s">
        <v>21</v>
      </c>
      <c r="B629" s="13" t="s">
        <v>6</v>
      </c>
      <c r="C629" s="13" t="s">
        <v>826</v>
      </c>
      <c r="D629" s="13" t="s">
        <v>467</v>
      </c>
      <c r="E629" s="13" t="s">
        <v>22</v>
      </c>
      <c r="F629" s="9">
        <f>F630</f>
        <v>450000</v>
      </c>
      <c r="G629" s="36">
        <f t="shared" si="75"/>
        <v>-53126.400000000023</v>
      </c>
      <c r="H629" s="9">
        <f>H630</f>
        <v>396873.6</v>
      </c>
      <c r="I629" s="9">
        <f>I630</f>
        <v>396873.6</v>
      </c>
      <c r="J629" s="20"/>
      <c r="K629" s="21"/>
    </row>
    <row r="630" spans="1:11" s="22" customFormat="1" ht="30" outlineLevel="7" x14ac:dyDescent="0.25">
      <c r="A630" s="26" t="s">
        <v>23</v>
      </c>
      <c r="B630" s="13" t="s">
        <v>6</v>
      </c>
      <c r="C630" s="13" t="s">
        <v>826</v>
      </c>
      <c r="D630" s="13" t="s">
        <v>467</v>
      </c>
      <c r="E630" s="13" t="s">
        <v>24</v>
      </c>
      <c r="F630" s="9">
        <v>450000</v>
      </c>
      <c r="G630" s="36">
        <f t="shared" si="75"/>
        <v>-53126.400000000023</v>
      </c>
      <c r="H630" s="9">
        <v>396873.6</v>
      </c>
      <c r="I630" s="9">
        <v>396873.6</v>
      </c>
      <c r="J630" s="20"/>
      <c r="K630" s="21"/>
    </row>
    <row r="631" spans="1:11" s="22" customFormat="1" outlineLevel="7" x14ac:dyDescent="0.25">
      <c r="A631" s="26" t="s">
        <v>437</v>
      </c>
      <c r="B631" s="13" t="s">
        <v>6</v>
      </c>
      <c r="C631" s="13" t="s">
        <v>826</v>
      </c>
      <c r="D631" s="13" t="s">
        <v>467</v>
      </c>
      <c r="E631" s="13" t="s">
        <v>438</v>
      </c>
      <c r="F631" s="9">
        <f>F632</f>
        <v>29435849</v>
      </c>
      <c r="G631" s="36">
        <f t="shared" si="75"/>
        <v>718126.39999999851</v>
      </c>
      <c r="H631" s="9">
        <f>H632</f>
        <v>30559575.399999999</v>
      </c>
      <c r="I631" s="9">
        <f>I632</f>
        <v>30153975.399999999</v>
      </c>
      <c r="J631" s="20"/>
      <c r="K631" s="21"/>
    </row>
    <row r="632" spans="1:11" s="22" customFormat="1" outlineLevel="3" x14ac:dyDescent="0.25">
      <c r="A632" s="26" t="s">
        <v>443</v>
      </c>
      <c r="B632" s="13" t="s">
        <v>6</v>
      </c>
      <c r="C632" s="13" t="s">
        <v>826</v>
      </c>
      <c r="D632" s="13" t="s">
        <v>467</v>
      </c>
      <c r="E632" s="13" t="s">
        <v>444</v>
      </c>
      <c r="F632" s="9">
        <v>29435849</v>
      </c>
      <c r="G632" s="36">
        <f t="shared" si="75"/>
        <v>718126.39999999851</v>
      </c>
      <c r="H632" s="9">
        <v>30559575.399999999</v>
      </c>
      <c r="I632" s="9">
        <v>30153975.399999999</v>
      </c>
      <c r="J632" s="20"/>
      <c r="K632" s="21"/>
    </row>
    <row r="633" spans="1:11" s="22" customFormat="1" ht="34.5" customHeight="1" outlineLevel="3" x14ac:dyDescent="0.25">
      <c r="A633" s="42" t="s">
        <v>1052</v>
      </c>
      <c r="B633" s="13" t="s">
        <v>6</v>
      </c>
      <c r="C633" s="13" t="s">
        <v>826</v>
      </c>
      <c r="D633" s="52" t="s">
        <v>1053</v>
      </c>
      <c r="E633" s="53" t="s">
        <v>1025</v>
      </c>
      <c r="F633" s="9">
        <v>0</v>
      </c>
      <c r="G633" s="36">
        <f t="shared" si="75"/>
        <v>1960000</v>
      </c>
      <c r="H633" s="9">
        <f>H634+H636</f>
        <v>1960000</v>
      </c>
      <c r="I633" s="9">
        <f>I634+I636</f>
        <v>1960000</v>
      </c>
      <c r="J633" s="20"/>
      <c r="K633" s="21"/>
    </row>
    <row r="634" spans="1:11" s="22" customFormat="1" ht="30" outlineLevel="3" x14ac:dyDescent="0.25">
      <c r="A634" s="42" t="s">
        <v>21</v>
      </c>
      <c r="B634" s="13" t="s">
        <v>6</v>
      </c>
      <c r="C634" s="13" t="s">
        <v>826</v>
      </c>
      <c r="D634" s="52" t="s">
        <v>1053</v>
      </c>
      <c r="E634" s="53" t="s">
        <v>22</v>
      </c>
      <c r="F634" s="9">
        <v>0</v>
      </c>
      <c r="G634" s="36">
        <f t="shared" si="75"/>
        <v>23001.56</v>
      </c>
      <c r="H634" s="9">
        <f>H635</f>
        <v>23001.56</v>
      </c>
      <c r="I634" s="9">
        <f>I635</f>
        <v>23001.56</v>
      </c>
      <c r="J634" s="20"/>
      <c r="K634" s="21"/>
    </row>
    <row r="635" spans="1:11" s="22" customFormat="1" ht="30" outlineLevel="3" x14ac:dyDescent="0.25">
      <c r="A635" s="42" t="s">
        <v>23</v>
      </c>
      <c r="B635" s="13" t="s">
        <v>6</v>
      </c>
      <c r="C635" s="13" t="s">
        <v>826</v>
      </c>
      <c r="D635" s="52" t="s">
        <v>1053</v>
      </c>
      <c r="E635" s="53" t="s">
        <v>24</v>
      </c>
      <c r="F635" s="9">
        <v>0</v>
      </c>
      <c r="G635" s="36">
        <f t="shared" si="75"/>
        <v>23001.56</v>
      </c>
      <c r="H635" s="9">
        <v>23001.56</v>
      </c>
      <c r="I635" s="9">
        <v>23001.56</v>
      </c>
      <c r="J635" s="20"/>
      <c r="K635" s="21"/>
    </row>
    <row r="636" spans="1:11" s="22" customFormat="1" outlineLevel="3" x14ac:dyDescent="0.25">
      <c r="A636" s="42" t="s">
        <v>437</v>
      </c>
      <c r="B636" s="13" t="s">
        <v>6</v>
      </c>
      <c r="C636" s="13" t="s">
        <v>826</v>
      </c>
      <c r="D636" s="52" t="s">
        <v>1053</v>
      </c>
      <c r="E636" s="53" t="s">
        <v>438</v>
      </c>
      <c r="F636" s="9">
        <v>0</v>
      </c>
      <c r="G636" s="36">
        <f t="shared" si="75"/>
        <v>1936998.44</v>
      </c>
      <c r="H636" s="9">
        <f>H637</f>
        <v>1936998.44</v>
      </c>
      <c r="I636" s="9">
        <f>I637</f>
        <v>1936998.44</v>
      </c>
      <c r="J636" s="20"/>
      <c r="K636" s="21"/>
    </row>
    <row r="637" spans="1:11" s="22" customFormat="1" outlineLevel="3" x14ac:dyDescent="0.25">
      <c r="A637" s="42" t="s">
        <v>443</v>
      </c>
      <c r="B637" s="13" t="s">
        <v>6</v>
      </c>
      <c r="C637" s="13" t="s">
        <v>826</v>
      </c>
      <c r="D637" s="52" t="s">
        <v>1053</v>
      </c>
      <c r="E637" s="53" t="s">
        <v>444</v>
      </c>
      <c r="F637" s="9">
        <v>0</v>
      </c>
      <c r="G637" s="36">
        <f t="shared" si="75"/>
        <v>1936998.44</v>
      </c>
      <c r="H637" s="9">
        <v>1936998.44</v>
      </c>
      <c r="I637" s="9">
        <v>1936998.44</v>
      </c>
      <c r="J637" s="20"/>
      <c r="K637" s="21"/>
    </row>
    <row r="638" spans="1:11" s="22" customFormat="1" ht="33" customHeight="1" outlineLevel="5" x14ac:dyDescent="0.25">
      <c r="A638" s="26" t="s">
        <v>468</v>
      </c>
      <c r="B638" s="13" t="s">
        <v>6</v>
      </c>
      <c r="C638" s="13" t="s">
        <v>826</v>
      </c>
      <c r="D638" s="13" t="s">
        <v>469</v>
      </c>
      <c r="E638" s="13"/>
      <c r="F638" s="9">
        <f>F639</f>
        <v>470714</v>
      </c>
      <c r="G638" s="36">
        <f t="shared" si="75"/>
        <v>0</v>
      </c>
      <c r="H638" s="9">
        <f>H639</f>
        <v>470714</v>
      </c>
      <c r="I638" s="9">
        <f>I639</f>
        <v>470714</v>
      </c>
      <c r="J638" s="20"/>
      <c r="K638" s="21"/>
    </row>
    <row r="639" spans="1:11" s="22" customFormat="1" ht="19.5" customHeight="1" outlineLevel="6" x14ac:dyDescent="0.25">
      <c r="A639" s="26" t="s">
        <v>437</v>
      </c>
      <c r="B639" s="13" t="s">
        <v>6</v>
      </c>
      <c r="C639" s="13" t="s">
        <v>826</v>
      </c>
      <c r="D639" s="13" t="s">
        <v>469</v>
      </c>
      <c r="E639" s="13" t="s">
        <v>438</v>
      </c>
      <c r="F639" s="9">
        <f>F640</f>
        <v>470714</v>
      </c>
      <c r="G639" s="36">
        <f t="shared" si="75"/>
        <v>0</v>
      </c>
      <c r="H639" s="9">
        <f>H640</f>
        <v>470714</v>
      </c>
      <c r="I639" s="9">
        <f>I640</f>
        <v>470714</v>
      </c>
      <c r="J639" s="20"/>
      <c r="K639" s="21"/>
    </row>
    <row r="640" spans="1:11" s="22" customFormat="1" ht="23.25" customHeight="1" outlineLevel="7" x14ac:dyDescent="0.25">
      <c r="A640" s="26" t="s">
        <v>443</v>
      </c>
      <c r="B640" s="13" t="s">
        <v>6</v>
      </c>
      <c r="C640" s="13" t="s">
        <v>826</v>
      </c>
      <c r="D640" s="13" t="s">
        <v>469</v>
      </c>
      <c r="E640" s="13" t="s">
        <v>444</v>
      </c>
      <c r="F640" s="9">
        <v>470714</v>
      </c>
      <c r="G640" s="36">
        <f t="shared" si="75"/>
        <v>0</v>
      </c>
      <c r="H640" s="9">
        <v>470714</v>
      </c>
      <c r="I640" s="9">
        <v>470714</v>
      </c>
      <c r="J640" s="20"/>
      <c r="K640" s="21"/>
    </row>
    <row r="641" spans="1:11" s="22" customFormat="1" hidden="1" outlineLevel="7" x14ac:dyDescent="0.25">
      <c r="A641" s="26" t="s">
        <v>470</v>
      </c>
      <c r="B641" s="13" t="s">
        <v>6</v>
      </c>
      <c r="C641" s="13" t="s">
        <v>826</v>
      </c>
      <c r="D641" s="13" t="s">
        <v>471</v>
      </c>
      <c r="E641" s="13"/>
      <c r="F641" s="9">
        <f>F642</f>
        <v>0</v>
      </c>
      <c r="G641" s="36">
        <f t="shared" si="75"/>
        <v>0</v>
      </c>
      <c r="H641" s="9">
        <f t="shared" ref="H641:I644" si="76">H642</f>
        <v>0</v>
      </c>
      <c r="I641" s="9">
        <f t="shared" si="76"/>
        <v>0</v>
      </c>
      <c r="J641" s="20"/>
      <c r="K641" s="21"/>
    </row>
    <row r="642" spans="1:11" s="22" customFormat="1" ht="30" hidden="1" outlineLevel="3" x14ac:dyDescent="0.25">
      <c r="A642" s="26" t="s">
        <v>947</v>
      </c>
      <c r="B642" s="13" t="s">
        <v>6</v>
      </c>
      <c r="C642" s="13" t="s">
        <v>826</v>
      </c>
      <c r="D642" s="13" t="s">
        <v>948</v>
      </c>
      <c r="E642" s="13"/>
      <c r="F642" s="9">
        <f>F643</f>
        <v>0</v>
      </c>
      <c r="G642" s="36">
        <f t="shared" si="75"/>
        <v>0</v>
      </c>
      <c r="H642" s="9">
        <f t="shared" si="76"/>
        <v>0</v>
      </c>
      <c r="I642" s="9">
        <f t="shared" si="76"/>
        <v>0</v>
      </c>
      <c r="J642" s="20"/>
      <c r="K642" s="21"/>
    </row>
    <row r="643" spans="1:11" s="22" customFormat="1" ht="30" hidden="1" outlineLevel="5" x14ac:dyDescent="0.25">
      <c r="A643" s="26" t="s">
        <v>950</v>
      </c>
      <c r="B643" s="13" t="s">
        <v>6</v>
      </c>
      <c r="C643" s="13" t="s">
        <v>826</v>
      </c>
      <c r="D643" s="13" t="s">
        <v>949</v>
      </c>
      <c r="E643" s="13"/>
      <c r="F643" s="9">
        <f>F644</f>
        <v>0</v>
      </c>
      <c r="G643" s="36">
        <f t="shared" si="75"/>
        <v>0</v>
      </c>
      <c r="H643" s="9">
        <f t="shared" si="76"/>
        <v>0</v>
      </c>
      <c r="I643" s="9">
        <f t="shared" si="76"/>
        <v>0</v>
      </c>
      <c r="J643" s="20"/>
      <c r="K643" s="21"/>
    </row>
    <row r="644" spans="1:11" s="22" customFormat="1" ht="30" hidden="1" outlineLevel="6" x14ac:dyDescent="0.25">
      <c r="A644" s="26" t="s">
        <v>21</v>
      </c>
      <c r="B644" s="13" t="s">
        <v>6</v>
      </c>
      <c r="C644" s="13" t="s">
        <v>826</v>
      </c>
      <c r="D644" s="13" t="s">
        <v>949</v>
      </c>
      <c r="E644" s="13" t="s">
        <v>22</v>
      </c>
      <c r="F644" s="9">
        <f>F645</f>
        <v>0</v>
      </c>
      <c r="G644" s="36">
        <f t="shared" si="75"/>
        <v>0</v>
      </c>
      <c r="H644" s="9">
        <f t="shared" si="76"/>
        <v>0</v>
      </c>
      <c r="I644" s="9">
        <f t="shared" si="76"/>
        <v>0</v>
      </c>
      <c r="J644" s="20"/>
      <c r="K644" s="21"/>
    </row>
    <row r="645" spans="1:11" s="22" customFormat="1" ht="30" hidden="1" outlineLevel="7" x14ac:dyDescent="0.25">
      <c r="A645" s="26" t="s">
        <v>23</v>
      </c>
      <c r="B645" s="13" t="s">
        <v>6</v>
      </c>
      <c r="C645" s="13" t="s">
        <v>826</v>
      </c>
      <c r="D645" s="13" t="s">
        <v>949</v>
      </c>
      <c r="E645" s="13" t="s">
        <v>24</v>
      </c>
      <c r="F645" s="9"/>
      <c r="G645" s="36">
        <f t="shared" si="75"/>
        <v>0</v>
      </c>
      <c r="H645" s="9"/>
      <c r="I645" s="9"/>
      <c r="J645" s="20"/>
      <c r="K645" s="21"/>
    </row>
    <row r="646" spans="1:11" s="22" customFormat="1" ht="30" outlineLevel="7" x14ac:dyDescent="0.25">
      <c r="A646" s="26" t="s">
        <v>119</v>
      </c>
      <c r="B646" s="13" t="s">
        <v>6</v>
      </c>
      <c r="C646" s="13" t="s">
        <v>826</v>
      </c>
      <c r="D646" s="13" t="s">
        <v>120</v>
      </c>
      <c r="E646" s="13"/>
      <c r="F646" s="9">
        <f>F647</f>
        <v>3104127.8</v>
      </c>
      <c r="G646" s="36">
        <f t="shared" si="75"/>
        <v>0</v>
      </c>
      <c r="H646" s="9">
        <f t="shared" ref="H646:I649" si="77">H647</f>
        <v>3104127.8</v>
      </c>
      <c r="I646" s="9">
        <f t="shared" si="77"/>
        <v>3104127.8</v>
      </c>
      <c r="J646" s="20"/>
      <c r="K646" s="21"/>
    </row>
    <row r="647" spans="1:11" s="22" customFormat="1" ht="30" outlineLevel="2" x14ac:dyDescent="0.25">
      <c r="A647" s="26" t="s">
        <v>472</v>
      </c>
      <c r="B647" s="13" t="s">
        <v>6</v>
      </c>
      <c r="C647" s="13" t="s">
        <v>826</v>
      </c>
      <c r="D647" s="13" t="s">
        <v>473</v>
      </c>
      <c r="E647" s="13"/>
      <c r="F647" s="9">
        <f>F648</f>
        <v>3104127.8</v>
      </c>
      <c r="G647" s="36">
        <f t="shared" si="75"/>
        <v>0</v>
      </c>
      <c r="H647" s="9">
        <f t="shared" si="77"/>
        <v>3104127.8</v>
      </c>
      <c r="I647" s="9">
        <f t="shared" si="77"/>
        <v>3104127.8</v>
      </c>
      <c r="J647" s="20"/>
      <c r="K647" s="21"/>
    </row>
    <row r="648" spans="1:11" s="22" customFormat="1" ht="30" outlineLevel="3" x14ac:dyDescent="0.25">
      <c r="A648" s="26" t="s">
        <v>474</v>
      </c>
      <c r="B648" s="13" t="s">
        <v>6</v>
      </c>
      <c r="C648" s="13" t="s">
        <v>826</v>
      </c>
      <c r="D648" s="13" t="s">
        <v>475</v>
      </c>
      <c r="E648" s="13"/>
      <c r="F648" s="9">
        <f>F649</f>
        <v>3104127.8</v>
      </c>
      <c r="G648" s="36">
        <f t="shared" si="75"/>
        <v>0</v>
      </c>
      <c r="H648" s="9">
        <f t="shared" si="77"/>
        <v>3104127.8</v>
      </c>
      <c r="I648" s="9">
        <f t="shared" si="77"/>
        <v>3104127.8</v>
      </c>
      <c r="J648" s="20"/>
      <c r="K648" s="21"/>
    </row>
    <row r="649" spans="1:11" s="22" customFormat="1" outlineLevel="5" x14ac:dyDescent="0.25">
      <c r="A649" s="26" t="s">
        <v>437</v>
      </c>
      <c r="B649" s="13" t="s">
        <v>6</v>
      </c>
      <c r="C649" s="13" t="s">
        <v>826</v>
      </c>
      <c r="D649" s="13" t="s">
        <v>475</v>
      </c>
      <c r="E649" s="13" t="s">
        <v>438</v>
      </c>
      <c r="F649" s="9">
        <f>F650</f>
        <v>3104127.8</v>
      </c>
      <c r="G649" s="36">
        <f t="shared" si="75"/>
        <v>0</v>
      </c>
      <c r="H649" s="9">
        <f t="shared" si="77"/>
        <v>3104127.8</v>
      </c>
      <c r="I649" s="9">
        <f t="shared" si="77"/>
        <v>3104127.8</v>
      </c>
      <c r="J649" s="20"/>
      <c r="K649" s="21"/>
    </row>
    <row r="650" spans="1:11" s="22" customFormat="1" outlineLevel="6" x14ac:dyDescent="0.25">
      <c r="A650" s="26" t="s">
        <v>443</v>
      </c>
      <c r="B650" s="13" t="s">
        <v>6</v>
      </c>
      <c r="C650" s="13" t="s">
        <v>826</v>
      </c>
      <c r="D650" s="13" t="s">
        <v>475</v>
      </c>
      <c r="E650" s="13" t="s">
        <v>444</v>
      </c>
      <c r="F650" s="9">
        <v>3104127.8</v>
      </c>
      <c r="G650" s="36">
        <f t="shared" si="75"/>
        <v>0</v>
      </c>
      <c r="H650" s="9">
        <v>3104127.8</v>
      </c>
      <c r="I650" s="9">
        <v>3104127.8</v>
      </c>
      <c r="J650" s="20"/>
      <c r="K650" s="21"/>
    </row>
    <row r="651" spans="1:11" s="22" customFormat="1" outlineLevel="7" x14ac:dyDescent="0.25">
      <c r="A651" s="23" t="s">
        <v>476</v>
      </c>
      <c r="B651" s="24" t="s">
        <v>6</v>
      </c>
      <c r="C651" s="24" t="s">
        <v>827</v>
      </c>
      <c r="D651" s="24"/>
      <c r="E651" s="24"/>
      <c r="F651" s="25">
        <f>F652+F660</f>
        <v>43063741</v>
      </c>
      <c r="G651" s="36">
        <f t="shared" si="75"/>
        <v>-4788372.43</v>
      </c>
      <c r="H651" s="25">
        <f>H652+H660</f>
        <v>41666201</v>
      </c>
      <c r="I651" s="25">
        <f>I652+I660</f>
        <v>38275368.57</v>
      </c>
      <c r="J651" s="20"/>
      <c r="K651" s="21"/>
    </row>
    <row r="652" spans="1:11" s="22" customFormat="1" ht="30" outlineLevel="7" x14ac:dyDescent="0.25">
      <c r="A652" s="26" t="s">
        <v>431</v>
      </c>
      <c r="B652" s="13" t="s">
        <v>6</v>
      </c>
      <c r="C652" s="13" t="s">
        <v>827</v>
      </c>
      <c r="D652" s="13" t="s">
        <v>432</v>
      </c>
      <c r="E652" s="13"/>
      <c r="F652" s="9">
        <f>F653</f>
        <v>2600000</v>
      </c>
      <c r="G652" s="36">
        <f t="shared" si="75"/>
        <v>-77035.14000000013</v>
      </c>
      <c r="H652" s="9">
        <f>H653</f>
        <v>2533000</v>
      </c>
      <c r="I652" s="9">
        <f>I653</f>
        <v>2522964.86</v>
      </c>
      <c r="J652" s="20"/>
      <c r="K652" s="21"/>
    </row>
    <row r="653" spans="1:11" s="22" customFormat="1" ht="45" outlineLevel="6" x14ac:dyDescent="0.25">
      <c r="A653" s="26" t="s">
        <v>445</v>
      </c>
      <c r="B653" s="13" t="s">
        <v>6</v>
      </c>
      <c r="C653" s="13" t="s">
        <v>827</v>
      </c>
      <c r="D653" s="13" t="s">
        <v>446</v>
      </c>
      <c r="E653" s="13"/>
      <c r="F653" s="9">
        <f>F654+F657</f>
        <v>2600000</v>
      </c>
      <c r="G653" s="36">
        <f t="shared" si="75"/>
        <v>-77035.14000000013</v>
      </c>
      <c r="H653" s="9">
        <f>H654+H657</f>
        <v>2533000</v>
      </c>
      <c r="I653" s="9">
        <f>I654+I657</f>
        <v>2522964.86</v>
      </c>
      <c r="J653" s="20"/>
      <c r="K653" s="21"/>
    </row>
    <row r="654" spans="1:11" s="22" customFormat="1" ht="45" outlineLevel="7" x14ac:dyDescent="0.25">
      <c r="A654" s="26" t="s">
        <v>460</v>
      </c>
      <c r="B654" s="13" t="s">
        <v>6</v>
      </c>
      <c r="C654" s="13" t="s">
        <v>827</v>
      </c>
      <c r="D654" s="13" t="s">
        <v>461</v>
      </c>
      <c r="E654" s="13"/>
      <c r="F654" s="9">
        <f>F655</f>
        <v>2600000</v>
      </c>
      <c r="G654" s="36">
        <f t="shared" si="75"/>
        <v>-77035.14000000013</v>
      </c>
      <c r="H654" s="9">
        <f>H655</f>
        <v>2533000</v>
      </c>
      <c r="I654" s="9">
        <f>I655</f>
        <v>2522964.86</v>
      </c>
      <c r="J654" s="20"/>
      <c r="K654" s="21"/>
    </row>
    <row r="655" spans="1:11" s="22" customFormat="1" outlineLevel="7" x14ac:dyDescent="0.25">
      <c r="A655" s="26" t="s">
        <v>437</v>
      </c>
      <c r="B655" s="13" t="s">
        <v>6</v>
      </c>
      <c r="C655" s="13" t="s">
        <v>827</v>
      </c>
      <c r="D655" s="13" t="s">
        <v>461</v>
      </c>
      <c r="E655" s="13" t="s">
        <v>438</v>
      </c>
      <c r="F655" s="9">
        <f>F656</f>
        <v>2600000</v>
      </c>
      <c r="G655" s="36">
        <f t="shared" si="75"/>
        <v>-77035.14000000013</v>
      </c>
      <c r="H655" s="9">
        <f>H656</f>
        <v>2533000</v>
      </c>
      <c r="I655" s="9">
        <f>I656</f>
        <v>2522964.86</v>
      </c>
      <c r="J655" s="20"/>
      <c r="K655" s="21"/>
    </row>
    <row r="656" spans="1:11" s="22" customFormat="1" ht="30" outlineLevel="3" x14ac:dyDescent="0.25">
      <c r="A656" s="26" t="s">
        <v>439</v>
      </c>
      <c r="B656" s="13" t="s">
        <v>6</v>
      </c>
      <c r="C656" s="13" t="s">
        <v>827</v>
      </c>
      <c r="D656" s="13" t="s">
        <v>461</v>
      </c>
      <c r="E656" s="13" t="s">
        <v>440</v>
      </c>
      <c r="F656" s="9">
        <v>2600000</v>
      </c>
      <c r="G656" s="36">
        <f t="shared" si="75"/>
        <v>-77035.14000000013</v>
      </c>
      <c r="H656" s="9">
        <v>2533000</v>
      </c>
      <c r="I656" s="9">
        <v>2522964.86</v>
      </c>
      <c r="J656" s="20"/>
      <c r="K656" s="21"/>
    </row>
    <row r="657" spans="1:11" s="22" customFormat="1" ht="30" hidden="1" outlineLevel="5" x14ac:dyDescent="0.25">
      <c r="A657" s="26" t="s">
        <v>477</v>
      </c>
      <c r="B657" s="13" t="s">
        <v>6</v>
      </c>
      <c r="C657" s="13" t="s">
        <v>827</v>
      </c>
      <c r="D657" s="13" t="s">
        <v>478</v>
      </c>
      <c r="E657" s="13"/>
      <c r="F657" s="9">
        <f>F658</f>
        <v>0</v>
      </c>
      <c r="G657" s="36">
        <f t="shared" si="75"/>
        <v>0</v>
      </c>
      <c r="H657" s="9">
        <f>H658</f>
        <v>0</v>
      </c>
      <c r="I657" s="9">
        <f>I658</f>
        <v>0</v>
      </c>
      <c r="J657" s="20"/>
      <c r="K657" s="21"/>
    </row>
    <row r="658" spans="1:11" s="22" customFormat="1" hidden="1" outlineLevel="6" x14ac:dyDescent="0.25">
      <c r="A658" s="26" t="s">
        <v>437</v>
      </c>
      <c r="B658" s="13" t="s">
        <v>6</v>
      </c>
      <c r="C658" s="13" t="s">
        <v>827</v>
      </c>
      <c r="D658" s="13" t="s">
        <v>478</v>
      </c>
      <c r="E658" s="13" t="s">
        <v>438</v>
      </c>
      <c r="F658" s="9">
        <f>F659</f>
        <v>0</v>
      </c>
      <c r="G658" s="36">
        <f t="shared" si="75"/>
        <v>0</v>
      </c>
      <c r="H658" s="9">
        <f>H659</f>
        <v>0</v>
      </c>
      <c r="I658" s="9">
        <f>I659</f>
        <v>0</v>
      </c>
      <c r="J658" s="20"/>
      <c r="K658" s="21"/>
    </row>
    <row r="659" spans="1:11" s="22" customFormat="1" hidden="1" outlineLevel="7" x14ac:dyDescent="0.25">
      <c r="A659" s="26" t="s">
        <v>443</v>
      </c>
      <c r="B659" s="13" t="s">
        <v>6</v>
      </c>
      <c r="C659" s="13" t="s">
        <v>827</v>
      </c>
      <c r="D659" s="13" t="s">
        <v>478</v>
      </c>
      <c r="E659" s="13" t="s">
        <v>444</v>
      </c>
      <c r="F659" s="9"/>
      <c r="G659" s="36">
        <f t="shared" si="75"/>
        <v>0</v>
      </c>
      <c r="H659" s="9"/>
      <c r="I659" s="9"/>
      <c r="J659" s="20"/>
      <c r="K659" s="21"/>
    </row>
    <row r="660" spans="1:11" s="22" customFormat="1" outlineLevel="7" x14ac:dyDescent="0.25">
      <c r="A660" s="26" t="s">
        <v>425</v>
      </c>
      <c r="B660" s="13" t="s">
        <v>6</v>
      </c>
      <c r="C660" s="13" t="s">
        <v>827</v>
      </c>
      <c r="D660" s="13" t="s">
        <v>426</v>
      </c>
      <c r="E660" s="13"/>
      <c r="F660" s="9">
        <f>F661+F670+F676+F682</f>
        <v>40463741</v>
      </c>
      <c r="G660" s="36">
        <f t="shared" si="75"/>
        <v>-4711337.2899999991</v>
      </c>
      <c r="H660" s="9">
        <f>H661+H670+H676+H682</f>
        <v>39133201</v>
      </c>
      <c r="I660" s="9">
        <f>I661+I670+I676+I682</f>
        <v>35752403.710000001</v>
      </c>
      <c r="J660" s="20"/>
      <c r="K660" s="21"/>
    </row>
    <row r="661" spans="1:11" s="22" customFormat="1" ht="30" outlineLevel="7" x14ac:dyDescent="0.25">
      <c r="A661" s="26" t="s">
        <v>479</v>
      </c>
      <c r="B661" s="13" t="s">
        <v>6</v>
      </c>
      <c r="C661" s="13" t="s">
        <v>827</v>
      </c>
      <c r="D661" s="13" t="s">
        <v>480</v>
      </c>
      <c r="E661" s="13"/>
      <c r="F661" s="9">
        <f>F662+F667</f>
        <v>14102954</v>
      </c>
      <c r="G661" s="36">
        <f t="shared" si="75"/>
        <v>-3250827.3099999987</v>
      </c>
      <c r="H661" s="9">
        <f>H662+H667</f>
        <v>14102954</v>
      </c>
      <c r="I661" s="9">
        <f>I662+I667</f>
        <v>10852126.690000001</v>
      </c>
      <c r="J661" s="20"/>
      <c r="K661" s="21"/>
    </row>
    <row r="662" spans="1:11" s="22" customFormat="1" ht="30" outlineLevel="7" x14ac:dyDescent="0.25">
      <c r="A662" s="26" t="s">
        <v>481</v>
      </c>
      <c r="B662" s="13" t="s">
        <v>6</v>
      </c>
      <c r="C662" s="13" t="s">
        <v>827</v>
      </c>
      <c r="D662" s="13" t="s">
        <v>482</v>
      </c>
      <c r="E662" s="13"/>
      <c r="F662" s="9">
        <f>F663+F665</f>
        <v>14102954</v>
      </c>
      <c r="G662" s="36">
        <f t="shared" si="75"/>
        <v>-3250827.3099999987</v>
      </c>
      <c r="H662" s="9">
        <f>H663+H665</f>
        <v>14102954</v>
      </c>
      <c r="I662" s="9">
        <f>I663+I665</f>
        <v>10852126.690000001</v>
      </c>
      <c r="J662" s="20"/>
      <c r="K662" s="21"/>
    </row>
    <row r="663" spans="1:11" s="22" customFormat="1" ht="30" outlineLevel="6" x14ac:dyDescent="0.25">
      <c r="A663" s="26" t="s">
        <v>21</v>
      </c>
      <c r="B663" s="13" t="s">
        <v>6</v>
      </c>
      <c r="C663" s="13" t="s">
        <v>827</v>
      </c>
      <c r="D663" s="13" t="s">
        <v>482</v>
      </c>
      <c r="E663" s="13" t="s">
        <v>22</v>
      </c>
      <c r="F663" s="9">
        <f>F664</f>
        <v>900000</v>
      </c>
      <c r="G663" s="36">
        <f t="shared" si="75"/>
        <v>-692785.11</v>
      </c>
      <c r="H663" s="9">
        <f>H664</f>
        <v>900000</v>
      </c>
      <c r="I663" s="9">
        <f>I664</f>
        <v>207214.89</v>
      </c>
      <c r="J663" s="20"/>
      <c r="K663" s="21"/>
    </row>
    <row r="664" spans="1:11" s="22" customFormat="1" ht="30" outlineLevel="7" x14ac:dyDescent="0.25">
      <c r="A664" s="26" t="s">
        <v>23</v>
      </c>
      <c r="B664" s="13" t="s">
        <v>6</v>
      </c>
      <c r="C664" s="13" t="s">
        <v>827</v>
      </c>
      <c r="D664" s="13" t="s">
        <v>482</v>
      </c>
      <c r="E664" s="13" t="s">
        <v>24</v>
      </c>
      <c r="F664" s="9">
        <v>900000</v>
      </c>
      <c r="G664" s="36">
        <f t="shared" si="75"/>
        <v>-692785.11</v>
      </c>
      <c r="H664" s="9">
        <v>900000</v>
      </c>
      <c r="I664" s="9">
        <v>207214.89</v>
      </c>
      <c r="J664" s="20"/>
      <c r="K664" s="21"/>
    </row>
    <row r="665" spans="1:11" s="22" customFormat="1" outlineLevel="7" x14ac:dyDescent="0.25">
      <c r="A665" s="26" t="s">
        <v>437</v>
      </c>
      <c r="B665" s="13" t="s">
        <v>6</v>
      </c>
      <c r="C665" s="13" t="s">
        <v>827</v>
      </c>
      <c r="D665" s="13" t="s">
        <v>482</v>
      </c>
      <c r="E665" s="13" t="s">
        <v>438</v>
      </c>
      <c r="F665" s="9">
        <f>F666</f>
        <v>13202954</v>
      </c>
      <c r="G665" s="36">
        <f t="shared" si="75"/>
        <v>-2558042.1999999993</v>
      </c>
      <c r="H665" s="9">
        <f>H666</f>
        <v>13202954</v>
      </c>
      <c r="I665" s="9">
        <f>I666</f>
        <v>10644911.800000001</v>
      </c>
      <c r="J665" s="20"/>
      <c r="K665" s="21"/>
    </row>
    <row r="666" spans="1:11" s="22" customFormat="1" outlineLevel="5" x14ac:dyDescent="0.25">
      <c r="A666" s="26" t="s">
        <v>443</v>
      </c>
      <c r="B666" s="13" t="s">
        <v>6</v>
      </c>
      <c r="C666" s="13" t="s">
        <v>827</v>
      </c>
      <c r="D666" s="13" t="s">
        <v>482</v>
      </c>
      <c r="E666" s="13" t="s">
        <v>444</v>
      </c>
      <c r="F666" s="9">
        <v>13202954</v>
      </c>
      <c r="G666" s="36">
        <f t="shared" ref="G666:G729" si="78">I666-F666</f>
        <v>-2558042.1999999993</v>
      </c>
      <c r="H666" s="9">
        <v>13202954</v>
      </c>
      <c r="I666" s="9">
        <v>10644911.800000001</v>
      </c>
      <c r="J666" s="20"/>
      <c r="K666" s="21"/>
    </row>
    <row r="667" spans="1:11" s="22" customFormat="1" ht="30" hidden="1" outlineLevel="6" x14ac:dyDescent="0.25">
      <c r="A667" s="26" t="s">
        <v>483</v>
      </c>
      <c r="B667" s="13" t="s">
        <v>6</v>
      </c>
      <c r="C667" s="13" t="s">
        <v>827</v>
      </c>
      <c r="D667" s="13" t="s">
        <v>484</v>
      </c>
      <c r="E667" s="13"/>
      <c r="F667" s="9">
        <f>F668</f>
        <v>0</v>
      </c>
      <c r="G667" s="36">
        <f t="shared" si="78"/>
        <v>0</v>
      </c>
      <c r="H667" s="9">
        <f>H668</f>
        <v>0</v>
      </c>
      <c r="I667" s="9">
        <f>I668</f>
        <v>0</v>
      </c>
      <c r="J667" s="20"/>
      <c r="K667" s="21"/>
    </row>
    <row r="668" spans="1:11" s="22" customFormat="1" ht="30" hidden="1" outlineLevel="7" x14ac:dyDescent="0.25">
      <c r="A668" s="26" t="s">
        <v>437</v>
      </c>
      <c r="B668" s="13" t="s">
        <v>6</v>
      </c>
      <c r="C668" s="13" t="s">
        <v>827</v>
      </c>
      <c r="D668" s="13" t="s">
        <v>484</v>
      </c>
      <c r="E668" s="13" t="s">
        <v>438</v>
      </c>
      <c r="F668" s="9">
        <f>F669</f>
        <v>0</v>
      </c>
      <c r="G668" s="36">
        <f t="shared" si="78"/>
        <v>0</v>
      </c>
      <c r="H668" s="9">
        <f>H669</f>
        <v>0</v>
      </c>
      <c r="I668" s="9">
        <f>I669</f>
        <v>0</v>
      </c>
      <c r="J668" s="20"/>
      <c r="K668" s="21"/>
    </row>
    <row r="669" spans="1:11" s="22" customFormat="1" ht="30" hidden="1" outlineLevel="7" x14ac:dyDescent="0.25">
      <c r="A669" s="26" t="s">
        <v>443</v>
      </c>
      <c r="B669" s="13" t="s">
        <v>6</v>
      </c>
      <c r="C669" s="13" t="s">
        <v>827</v>
      </c>
      <c r="D669" s="13" t="s">
        <v>484</v>
      </c>
      <c r="E669" s="13" t="s">
        <v>444</v>
      </c>
      <c r="F669" s="9"/>
      <c r="G669" s="36">
        <f t="shared" si="78"/>
        <v>0</v>
      </c>
      <c r="H669" s="9"/>
      <c r="I669" s="9"/>
      <c r="J669" s="20"/>
      <c r="K669" s="21"/>
    </row>
    <row r="670" spans="1:11" s="22" customFormat="1" ht="30" outlineLevel="7" x14ac:dyDescent="0.25">
      <c r="A670" s="26" t="s">
        <v>485</v>
      </c>
      <c r="B670" s="13" t="s">
        <v>6</v>
      </c>
      <c r="C670" s="13" t="s">
        <v>827</v>
      </c>
      <c r="D670" s="13" t="s">
        <v>486</v>
      </c>
      <c r="E670" s="13"/>
      <c r="F670" s="9">
        <f>F671</f>
        <v>715000</v>
      </c>
      <c r="G670" s="36">
        <f t="shared" si="78"/>
        <v>-120083.30000000005</v>
      </c>
      <c r="H670" s="9">
        <f>H671</f>
        <v>715000</v>
      </c>
      <c r="I670" s="9">
        <f>I671</f>
        <v>594916.69999999995</v>
      </c>
      <c r="J670" s="20"/>
      <c r="K670" s="21"/>
    </row>
    <row r="671" spans="1:11" s="22" customFormat="1" outlineLevel="7" x14ac:dyDescent="0.25">
      <c r="A671" s="26" t="s">
        <v>487</v>
      </c>
      <c r="B671" s="13" t="s">
        <v>6</v>
      </c>
      <c r="C671" s="13" t="s">
        <v>827</v>
      </c>
      <c r="D671" s="13" t="s">
        <v>488</v>
      </c>
      <c r="E671" s="13"/>
      <c r="F671" s="9">
        <f>F672+F674</f>
        <v>715000</v>
      </c>
      <c r="G671" s="36">
        <f t="shared" si="78"/>
        <v>-120083.30000000005</v>
      </c>
      <c r="H671" s="9">
        <f>H672+H674</f>
        <v>715000</v>
      </c>
      <c r="I671" s="9">
        <f>I672+I674</f>
        <v>594916.69999999995</v>
      </c>
      <c r="J671" s="20"/>
      <c r="K671" s="21"/>
    </row>
    <row r="672" spans="1:11" s="22" customFormat="1" ht="30" outlineLevel="5" x14ac:dyDescent="0.25">
      <c r="A672" s="26" t="s">
        <v>21</v>
      </c>
      <c r="B672" s="13" t="s">
        <v>6</v>
      </c>
      <c r="C672" s="13" t="s">
        <v>827</v>
      </c>
      <c r="D672" s="13" t="s">
        <v>488</v>
      </c>
      <c r="E672" s="13" t="s">
        <v>22</v>
      </c>
      <c r="F672" s="9">
        <f>F673</f>
        <v>199000</v>
      </c>
      <c r="G672" s="36">
        <f t="shared" si="78"/>
        <v>-129083.3</v>
      </c>
      <c r="H672" s="9">
        <f>H673</f>
        <v>169000</v>
      </c>
      <c r="I672" s="9">
        <f>I673</f>
        <v>69916.7</v>
      </c>
      <c r="J672" s="20"/>
      <c r="K672" s="21"/>
    </row>
    <row r="673" spans="1:11" s="22" customFormat="1" ht="30" outlineLevel="6" x14ac:dyDescent="0.25">
      <c r="A673" s="26" t="s">
        <v>23</v>
      </c>
      <c r="B673" s="13" t="s">
        <v>6</v>
      </c>
      <c r="C673" s="13" t="s">
        <v>827</v>
      </c>
      <c r="D673" s="13" t="s">
        <v>488</v>
      </c>
      <c r="E673" s="13" t="s">
        <v>24</v>
      </c>
      <c r="F673" s="9">
        <v>199000</v>
      </c>
      <c r="G673" s="36">
        <f t="shared" si="78"/>
        <v>-129083.3</v>
      </c>
      <c r="H673" s="9">
        <v>169000</v>
      </c>
      <c r="I673" s="9">
        <v>69916.7</v>
      </c>
      <c r="J673" s="20"/>
      <c r="K673" s="21"/>
    </row>
    <row r="674" spans="1:11" s="22" customFormat="1" outlineLevel="7" x14ac:dyDescent="0.25">
      <c r="A674" s="26" t="s">
        <v>437</v>
      </c>
      <c r="B674" s="13" t="s">
        <v>6</v>
      </c>
      <c r="C674" s="13" t="s">
        <v>827</v>
      </c>
      <c r="D674" s="13" t="s">
        <v>488</v>
      </c>
      <c r="E674" s="13" t="s">
        <v>438</v>
      </c>
      <c r="F674" s="9">
        <f>F675</f>
        <v>516000</v>
      </c>
      <c r="G674" s="36">
        <f t="shared" si="78"/>
        <v>9000</v>
      </c>
      <c r="H674" s="9">
        <f>H675</f>
        <v>546000</v>
      </c>
      <c r="I674" s="9">
        <f>I675</f>
        <v>525000</v>
      </c>
      <c r="J674" s="20"/>
      <c r="K674" s="21"/>
    </row>
    <row r="675" spans="1:11" s="22" customFormat="1" outlineLevel="7" x14ac:dyDescent="0.25">
      <c r="A675" s="26" t="s">
        <v>458</v>
      </c>
      <c r="B675" s="13" t="s">
        <v>6</v>
      </c>
      <c r="C675" s="13" t="s">
        <v>827</v>
      </c>
      <c r="D675" s="13" t="s">
        <v>488</v>
      </c>
      <c r="E675" s="13" t="s">
        <v>459</v>
      </c>
      <c r="F675" s="9">
        <v>516000</v>
      </c>
      <c r="G675" s="36">
        <f t="shared" si="78"/>
        <v>9000</v>
      </c>
      <c r="H675" s="9">
        <v>546000</v>
      </c>
      <c r="I675" s="9">
        <v>525000</v>
      </c>
      <c r="J675" s="20"/>
      <c r="K675" s="21"/>
    </row>
    <row r="676" spans="1:11" s="22" customFormat="1" outlineLevel="7" x14ac:dyDescent="0.25">
      <c r="A676" s="26" t="s">
        <v>489</v>
      </c>
      <c r="B676" s="13" t="s">
        <v>6</v>
      </c>
      <c r="C676" s="13" t="s">
        <v>827</v>
      </c>
      <c r="D676" s="13" t="s">
        <v>490</v>
      </c>
      <c r="E676" s="13"/>
      <c r="F676" s="9">
        <f>F677</f>
        <v>2300000</v>
      </c>
      <c r="G676" s="36">
        <f t="shared" si="78"/>
        <v>-9886.2599999997765</v>
      </c>
      <c r="H676" s="9">
        <f>H677</f>
        <v>2300000</v>
      </c>
      <c r="I676" s="9">
        <f>I677</f>
        <v>2290113.7400000002</v>
      </c>
      <c r="J676" s="20"/>
      <c r="K676" s="21"/>
    </row>
    <row r="677" spans="1:11" s="22" customFormat="1" outlineLevel="7" x14ac:dyDescent="0.25">
      <c r="A677" s="26" t="s">
        <v>491</v>
      </c>
      <c r="B677" s="13" t="s">
        <v>6</v>
      </c>
      <c r="C677" s="13" t="s">
        <v>827</v>
      </c>
      <c r="D677" s="13" t="s">
        <v>492</v>
      </c>
      <c r="E677" s="13"/>
      <c r="F677" s="9">
        <f>F678+F680</f>
        <v>2300000</v>
      </c>
      <c r="G677" s="36">
        <f t="shared" si="78"/>
        <v>-9886.2599999997765</v>
      </c>
      <c r="H677" s="9">
        <f>H678+H680</f>
        <v>2300000</v>
      </c>
      <c r="I677" s="9">
        <f>I678+I680</f>
        <v>2290113.7400000002</v>
      </c>
      <c r="J677" s="20"/>
      <c r="K677" s="21"/>
    </row>
    <row r="678" spans="1:11" s="22" customFormat="1" ht="33" customHeight="1" outlineLevel="5" x14ac:dyDescent="0.25">
      <c r="A678" s="26" t="s">
        <v>21</v>
      </c>
      <c r="B678" s="13" t="s">
        <v>6</v>
      </c>
      <c r="C678" s="13" t="s">
        <v>827</v>
      </c>
      <c r="D678" s="13" t="s">
        <v>492</v>
      </c>
      <c r="E678" s="13" t="s">
        <v>22</v>
      </c>
      <c r="F678" s="9">
        <f>F679</f>
        <v>20208.39</v>
      </c>
      <c r="G678" s="36">
        <f t="shared" si="78"/>
        <v>2466</v>
      </c>
      <c r="H678" s="9">
        <f>H679</f>
        <v>23208.39</v>
      </c>
      <c r="I678" s="9">
        <f>I679</f>
        <v>22674.39</v>
      </c>
      <c r="J678" s="20"/>
      <c r="K678" s="21"/>
    </row>
    <row r="679" spans="1:11" s="22" customFormat="1" ht="30" outlineLevel="6" x14ac:dyDescent="0.25">
      <c r="A679" s="26" t="s">
        <v>23</v>
      </c>
      <c r="B679" s="13" t="s">
        <v>6</v>
      </c>
      <c r="C679" s="13" t="s">
        <v>827</v>
      </c>
      <c r="D679" s="13" t="s">
        <v>492</v>
      </c>
      <c r="E679" s="13" t="s">
        <v>24</v>
      </c>
      <c r="F679" s="9">
        <v>20208.39</v>
      </c>
      <c r="G679" s="36">
        <f t="shared" si="78"/>
        <v>2466</v>
      </c>
      <c r="H679" s="9">
        <v>23208.39</v>
      </c>
      <c r="I679" s="9">
        <v>22674.39</v>
      </c>
      <c r="J679" s="20"/>
      <c r="K679" s="21"/>
    </row>
    <row r="680" spans="1:11" s="22" customFormat="1" outlineLevel="7" x14ac:dyDescent="0.25">
      <c r="A680" s="26" t="s">
        <v>437</v>
      </c>
      <c r="B680" s="13" t="s">
        <v>6</v>
      </c>
      <c r="C680" s="13" t="s">
        <v>827</v>
      </c>
      <c r="D680" s="13" t="s">
        <v>492</v>
      </c>
      <c r="E680" s="13" t="s">
        <v>438</v>
      </c>
      <c r="F680" s="9">
        <f>F681</f>
        <v>2279791.61</v>
      </c>
      <c r="G680" s="36">
        <f t="shared" si="78"/>
        <v>-12352.259999999776</v>
      </c>
      <c r="H680" s="9">
        <f>H681</f>
        <v>2276791.61</v>
      </c>
      <c r="I680" s="9">
        <f>I681</f>
        <v>2267439.35</v>
      </c>
      <c r="J680" s="20"/>
      <c r="K680" s="21"/>
    </row>
    <row r="681" spans="1:11" s="22" customFormat="1" outlineLevel="7" x14ac:dyDescent="0.25">
      <c r="A681" s="26" t="s">
        <v>443</v>
      </c>
      <c r="B681" s="13" t="s">
        <v>6</v>
      </c>
      <c r="C681" s="13" t="s">
        <v>827</v>
      </c>
      <c r="D681" s="13" t="s">
        <v>492</v>
      </c>
      <c r="E681" s="13" t="s">
        <v>444</v>
      </c>
      <c r="F681" s="9">
        <v>2279791.61</v>
      </c>
      <c r="G681" s="36">
        <f t="shared" si="78"/>
        <v>-12352.259999999776</v>
      </c>
      <c r="H681" s="9">
        <v>2276791.61</v>
      </c>
      <c r="I681" s="9">
        <v>2267439.35</v>
      </c>
      <c r="J681" s="20"/>
      <c r="K681" s="21"/>
    </row>
    <row r="682" spans="1:11" s="22" customFormat="1" outlineLevel="7" x14ac:dyDescent="0.25">
      <c r="A682" s="26" t="s">
        <v>493</v>
      </c>
      <c r="B682" s="13" t="s">
        <v>6</v>
      </c>
      <c r="C682" s="13" t="s">
        <v>827</v>
      </c>
      <c r="D682" s="13" t="s">
        <v>494</v>
      </c>
      <c r="E682" s="13"/>
      <c r="F682" s="9">
        <f>F683+F688+F691</f>
        <v>23345787</v>
      </c>
      <c r="G682" s="36">
        <f t="shared" si="78"/>
        <v>-1330540.4200000018</v>
      </c>
      <c r="H682" s="9">
        <f>H683+H688+H691</f>
        <v>22015247</v>
      </c>
      <c r="I682" s="9">
        <f>I683+I688+I691</f>
        <v>22015246.579999998</v>
      </c>
      <c r="J682" s="20"/>
      <c r="K682" s="21"/>
    </row>
    <row r="683" spans="1:11" s="22" customFormat="1" ht="30" outlineLevel="7" x14ac:dyDescent="0.25">
      <c r="A683" s="26" t="s">
        <v>481</v>
      </c>
      <c r="B683" s="13" t="s">
        <v>6</v>
      </c>
      <c r="C683" s="13" t="s">
        <v>827</v>
      </c>
      <c r="D683" s="13" t="s">
        <v>495</v>
      </c>
      <c r="E683" s="13"/>
      <c r="F683" s="9">
        <f>F684+F686</f>
        <v>10762585</v>
      </c>
      <c r="G683" s="36">
        <f t="shared" si="78"/>
        <v>-684585</v>
      </c>
      <c r="H683" s="9">
        <f>H684+H686</f>
        <v>10078000</v>
      </c>
      <c r="I683" s="9">
        <f>I684+I686</f>
        <v>10078000</v>
      </c>
      <c r="J683" s="20"/>
      <c r="K683" s="21"/>
    </row>
    <row r="684" spans="1:11" s="22" customFormat="1" ht="30" outlineLevel="6" x14ac:dyDescent="0.25">
      <c r="A684" s="26" t="s">
        <v>21</v>
      </c>
      <c r="B684" s="13" t="s">
        <v>6</v>
      </c>
      <c r="C684" s="13" t="s">
        <v>827</v>
      </c>
      <c r="D684" s="13" t="s">
        <v>495</v>
      </c>
      <c r="E684" s="13" t="s">
        <v>22</v>
      </c>
      <c r="F684" s="9">
        <f>F685</f>
        <v>130000</v>
      </c>
      <c r="G684" s="36">
        <f t="shared" si="78"/>
        <v>-34000</v>
      </c>
      <c r="H684" s="9">
        <f>H685</f>
        <v>96000</v>
      </c>
      <c r="I684" s="9">
        <f>I685</f>
        <v>96000</v>
      </c>
      <c r="J684" s="20"/>
      <c r="K684" s="21"/>
    </row>
    <row r="685" spans="1:11" s="22" customFormat="1" ht="30" outlineLevel="7" x14ac:dyDescent="0.25">
      <c r="A685" s="26" t="s">
        <v>23</v>
      </c>
      <c r="B685" s="13" t="s">
        <v>6</v>
      </c>
      <c r="C685" s="13" t="s">
        <v>827</v>
      </c>
      <c r="D685" s="13" t="s">
        <v>495</v>
      </c>
      <c r="E685" s="13" t="s">
        <v>24</v>
      </c>
      <c r="F685" s="9">
        <v>130000</v>
      </c>
      <c r="G685" s="36">
        <f t="shared" si="78"/>
        <v>-34000</v>
      </c>
      <c r="H685" s="9">
        <v>96000</v>
      </c>
      <c r="I685" s="9">
        <v>96000</v>
      </c>
      <c r="J685" s="20"/>
      <c r="K685" s="21"/>
    </row>
    <row r="686" spans="1:11" s="22" customFormat="1" outlineLevel="7" x14ac:dyDescent="0.25">
      <c r="A686" s="26" t="s">
        <v>437</v>
      </c>
      <c r="B686" s="13" t="s">
        <v>6</v>
      </c>
      <c r="C686" s="13" t="s">
        <v>827</v>
      </c>
      <c r="D686" s="13" t="s">
        <v>495</v>
      </c>
      <c r="E686" s="13" t="s">
        <v>438</v>
      </c>
      <c r="F686" s="9">
        <f>F687</f>
        <v>10632585</v>
      </c>
      <c r="G686" s="36">
        <f t="shared" si="78"/>
        <v>-650585</v>
      </c>
      <c r="H686" s="9">
        <f>H687</f>
        <v>9982000</v>
      </c>
      <c r="I686" s="9">
        <f>I687</f>
        <v>9982000</v>
      </c>
      <c r="J686" s="20"/>
      <c r="K686" s="21"/>
    </row>
    <row r="687" spans="1:11" s="22" customFormat="1" outlineLevel="6" x14ac:dyDescent="0.25">
      <c r="A687" s="26" t="s">
        <v>443</v>
      </c>
      <c r="B687" s="13" t="s">
        <v>6</v>
      </c>
      <c r="C687" s="13" t="s">
        <v>827</v>
      </c>
      <c r="D687" s="13" t="s">
        <v>495</v>
      </c>
      <c r="E687" s="13" t="s">
        <v>444</v>
      </c>
      <c r="F687" s="9">
        <v>10632585</v>
      </c>
      <c r="G687" s="36">
        <f t="shared" si="78"/>
        <v>-650585</v>
      </c>
      <c r="H687" s="9">
        <v>9982000</v>
      </c>
      <c r="I687" s="9">
        <v>9982000</v>
      </c>
      <c r="J687" s="20"/>
      <c r="K687" s="21"/>
    </row>
    <row r="688" spans="1:11" s="22" customFormat="1" ht="45" outlineLevel="7" x14ac:dyDescent="0.25">
      <c r="A688" s="26" t="s">
        <v>496</v>
      </c>
      <c r="B688" s="13" t="s">
        <v>6</v>
      </c>
      <c r="C688" s="13" t="s">
        <v>827</v>
      </c>
      <c r="D688" s="13" t="s">
        <v>497</v>
      </c>
      <c r="E688" s="13"/>
      <c r="F688" s="9">
        <f>F689</f>
        <v>12481250</v>
      </c>
      <c r="G688" s="36">
        <f t="shared" si="78"/>
        <v>-601715.41999999993</v>
      </c>
      <c r="H688" s="9">
        <f>H689</f>
        <v>11879535</v>
      </c>
      <c r="I688" s="9">
        <f>I689</f>
        <v>11879534.58</v>
      </c>
      <c r="J688" s="20"/>
      <c r="K688" s="21"/>
    </row>
    <row r="689" spans="1:11" s="22" customFormat="1" outlineLevel="7" x14ac:dyDescent="0.25">
      <c r="A689" s="26" t="s">
        <v>437</v>
      </c>
      <c r="B689" s="13" t="s">
        <v>6</v>
      </c>
      <c r="C689" s="13" t="s">
        <v>827</v>
      </c>
      <c r="D689" s="13" t="s">
        <v>497</v>
      </c>
      <c r="E689" s="13" t="s">
        <v>438</v>
      </c>
      <c r="F689" s="9">
        <f>F690</f>
        <v>12481250</v>
      </c>
      <c r="G689" s="36">
        <f t="shared" si="78"/>
        <v>-601715.41999999993</v>
      </c>
      <c r="H689" s="9">
        <f>H690</f>
        <v>11879535</v>
      </c>
      <c r="I689" s="9">
        <f>I690</f>
        <v>11879534.58</v>
      </c>
      <c r="J689" s="20"/>
      <c r="K689" s="21"/>
    </row>
    <row r="690" spans="1:11" s="22" customFormat="1" outlineLevel="2" x14ac:dyDescent="0.25">
      <c r="A690" s="26" t="s">
        <v>443</v>
      </c>
      <c r="B690" s="13" t="s">
        <v>6</v>
      </c>
      <c r="C690" s="13" t="s">
        <v>827</v>
      </c>
      <c r="D690" s="13" t="s">
        <v>497</v>
      </c>
      <c r="E690" s="13" t="s">
        <v>444</v>
      </c>
      <c r="F690" s="9">
        <v>12481250</v>
      </c>
      <c r="G690" s="36">
        <f t="shared" si="78"/>
        <v>-601715.41999999993</v>
      </c>
      <c r="H690" s="9">
        <v>11879535</v>
      </c>
      <c r="I690" s="9">
        <v>11879534.58</v>
      </c>
      <c r="J690" s="20"/>
      <c r="K690" s="21"/>
    </row>
    <row r="691" spans="1:11" s="22" customFormat="1" ht="45" outlineLevel="3" x14ac:dyDescent="0.25">
      <c r="A691" s="26" t="s">
        <v>498</v>
      </c>
      <c r="B691" s="13" t="s">
        <v>6</v>
      </c>
      <c r="C691" s="13" t="s">
        <v>827</v>
      </c>
      <c r="D691" s="13" t="s">
        <v>499</v>
      </c>
      <c r="E691" s="13"/>
      <c r="F691" s="9">
        <f>F692</f>
        <v>101952</v>
      </c>
      <c r="G691" s="36">
        <f t="shared" si="78"/>
        <v>-44240</v>
      </c>
      <c r="H691" s="9">
        <f>H692</f>
        <v>57712</v>
      </c>
      <c r="I691" s="9">
        <f>I692</f>
        <v>57712</v>
      </c>
      <c r="J691" s="20"/>
      <c r="K691" s="21"/>
    </row>
    <row r="692" spans="1:11" s="22" customFormat="1" ht="21" customHeight="1" outlineLevel="5" x14ac:dyDescent="0.25">
      <c r="A692" s="26" t="s">
        <v>437</v>
      </c>
      <c r="B692" s="13" t="s">
        <v>6</v>
      </c>
      <c r="C692" s="13" t="s">
        <v>827</v>
      </c>
      <c r="D692" s="13" t="s">
        <v>499</v>
      </c>
      <c r="E692" s="13" t="s">
        <v>438</v>
      </c>
      <c r="F692" s="9">
        <f>F693</f>
        <v>101952</v>
      </c>
      <c r="G692" s="36">
        <f t="shared" si="78"/>
        <v>-44240</v>
      </c>
      <c r="H692" s="9">
        <f>H693</f>
        <v>57712</v>
      </c>
      <c r="I692" s="9">
        <f>I693</f>
        <v>57712</v>
      </c>
      <c r="J692" s="20"/>
      <c r="K692" s="21"/>
    </row>
    <row r="693" spans="1:11" s="22" customFormat="1" ht="19.5" customHeight="1" outlineLevel="6" x14ac:dyDescent="0.25">
      <c r="A693" s="26" t="s">
        <v>443</v>
      </c>
      <c r="B693" s="13" t="s">
        <v>6</v>
      </c>
      <c r="C693" s="13" t="s">
        <v>827</v>
      </c>
      <c r="D693" s="13" t="s">
        <v>499</v>
      </c>
      <c r="E693" s="13" t="s">
        <v>444</v>
      </c>
      <c r="F693" s="9">
        <v>101952</v>
      </c>
      <c r="G693" s="36">
        <f t="shared" si="78"/>
        <v>-44240</v>
      </c>
      <c r="H693" s="9">
        <v>57712</v>
      </c>
      <c r="I693" s="9">
        <v>57712</v>
      </c>
      <c r="J693" s="20"/>
      <c r="K693" s="21"/>
    </row>
    <row r="694" spans="1:11" s="22" customFormat="1" outlineLevel="7" x14ac:dyDescent="0.25">
      <c r="A694" s="23" t="s">
        <v>500</v>
      </c>
      <c r="B694" s="24" t="s">
        <v>6</v>
      </c>
      <c r="C694" s="24" t="s">
        <v>828</v>
      </c>
      <c r="D694" s="24"/>
      <c r="E694" s="24"/>
      <c r="F694" s="25">
        <f>F695+F728</f>
        <v>33056264</v>
      </c>
      <c r="G694" s="36">
        <f t="shared" si="78"/>
        <v>-656734.51999999955</v>
      </c>
      <c r="H694" s="25">
        <f>H695+H728</f>
        <v>33012014</v>
      </c>
      <c r="I694" s="25">
        <f>I695+I728</f>
        <v>32399529.48</v>
      </c>
      <c r="J694" s="20"/>
      <c r="K694" s="21"/>
    </row>
    <row r="695" spans="1:11" s="22" customFormat="1" ht="30" outlineLevel="7" x14ac:dyDescent="0.25">
      <c r="A695" s="26" t="s">
        <v>431</v>
      </c>
      <c r="B695" s="13" t="s">
        <v>6</v>
      </c>
      <c r="C695" s="13" t="s">
        <v>828</v>
      </c>
      <c r="D695" s="13" t="s">
        <v>432</v>
      </c>
      <c r="E695" s="13"/>
      <c r="F695" s="9">
        <f>F696+F700+F722</f>
        <v>33056264</v>
      </c>
      <c r="G695" s="36">
        <f t="shared" si="78"/>
        <v>-656734.51999999955</v>
      </c>
      <c r="H695" s="9">
        <f>H696+H700+H722</f>
        <v>33012014</v>
      </c>
      <c r="I695" s="9">
        <f>I696+I700+I722</f>
        <v>32399529.48</v>
      </c>
      <c r="J695" s="20"/>
      <c r="K695" s="21"/>
    </row>
    <row r="696" spans="1:11" s="22" customFormat="1" ht="30" outlineLevel="5" x14ac:dyDescent="0.25">
      <c r="A696" s="26" t="s">
        <v>433</v>
      </c>
      <c r="B696" s="13" t="s">
        <v>6</v>
      </c>
      <c r="C696" s="13" t="s">
        <v>828</v>
      </c>
      <c r="D696" s="13" t="s">
        <v>434</v>
      </c>
      <c r="E696" s="13"/>
      <c r="F696" s="9">
        <f>F697</f>
        <v>17668944</v>
      </c>
      <c r="G696" s="36">
        <f t="shared" si="78"/>
        <v>0</v>
      </c>
      <c r="H696" s="9">
        <f t="shared" ref="H696:I698" si="79">H697</f>
        <v>17668944</v>
      </c>
      <c r="I696" s="9">
        <f t="shared" si="79"/>
        <v>17668944</v>
      </c>
      <c r="J696" s="20"/>
      <c r="K696" s="21"/>
    </row>
    <row r="697" spans="1:11" s="22" customFormat="1" ht="30" outlineLevel="6" x14ac:dyDescent="0.25">
      <c r="A697" s="26" t="s">
        <v>501</v>
      </c>
      <c r="B697" s="13" t="s">
        <v>6</v>
      </c>
      <c r="C697" s="13" t="s">
        <v>828</v>
      </c>
      <c r="D697" s="13" t="s">
        <v>502</v>
      </c>
      <c r="E697" s="13"/>
      <c r="F697" s="9">
        <f>F698</f>
        <v>17668944</v>
      </c>
      <c r="G697" s="36">
        <f t="shared" si="78"/>
        <v>0</v>
      </c>
      <c r="H697" s="9">
        <f t="shared" si="79"/>
        <v>17668944</v>
      </c>
      <c r="I697" s="9">
        <f t="shared" si="79"/>
        <v>17668944</v>
      </c>
      <c r="J697" s="20"/>
      <c r="K697" s="21"/>
    </row>
    <row r="698" spans="1:11" s="22" customFormat="1" ht="18.75" customHeight="1" outlineLevel="7" x14ac:dyDescent="0.25">
      <c r="A698" s="26" t="s">
        <v>437</v>
      </c>
      <c r="B698" s="13" t="s">
        <v>6</v>
      </c>
      <c r="C698" s="13" t="s">
        <v>828</v>
      </c>
      <c r="D698" s="13" t="s">
        <v>502</v>
      </c>
      <c r="E698" s="13" t="s">
        <v>438</v>
      </c>
      <c r="F698" s="9">
        <f>F699</f>
        <v>17668944</v>
      </c>
      <c r="G698" s="36">
        <f t="shared" si="78"/>
        <v>0</v>
      </c>
      <c r="H698" s="9">
        <f t="shared" si="79"/>
        <v>17668944</v>
      </c>
      <c r="I698" s="9">
        <f t="shared" si="79"/>
        <v>17668944</v>
      </c>
      <c r="J698" s="20"/>
      <c r="K698" s="21"/>
    </row>
    <row r="699" spans="1:11" s="22" customFormat="1" ht="30" outlineLevel="7" x14ac:dyDescent="0.25">
      <c r="A699" s="26" t="s">
        <v>439</v>
      </c>
      <c r="B699" s="13" t="s">
        <v>6</v>
      </c>
      <c r="C699" s="13" t="s">
        <v>828</v>
      </c>
      <c r="D699" s="13" t="s">
        <v>502</v>
      </c>
      <c r="E699" s="13" t="s">
        <v>440</v>
      </c>
      <c r="F699" s="9">
        <v>17668944</v>
      </c>
      <c r="G699" s="36">
        <f t="shared" si="78"/>
        <v>0</v>
      </c>
      <c r="H699" s="9">
        <v>17668944</v>
      </c>
      <c r="I699" s="9">
        <v>17668944</v>
      </c>
      <c r="J699" s="20"/>
      <c r="K699" s="21"/>
    </row>
    <row r="700" spans="1:11" s="22" customFormat="1" ht="34.5" customHeight="1" outlineLevel="6" x14ac:dyDescent="0.25">
      <c r="A700" s="26" t="s">
        <v>503</v>
      </c>
      <c r="B700" s="13" t="s">
        <v>6</v>
      </c>
      <c r="C700" s="13" t="s">
        <v>828</v>
      </c>
      <c r="D700" s="13" t="s">
        <v>504</v>
      </c>
      <c r="E700" s="13"/>
      <c r="F700" s="9">
        <f>F701+F704+F707+F710+F713+F716+F719</f>
        <v>949000</v>
      </c>
      <c r="G700" s="36">
        <f t="shared" si="78"/>
        <v>-44250</v>
      </c>
      <c r="H700" s="9">
        <f>H701+H704+H707+H710+H713+H716+H719</f>
        <v>904750</v>
      </c>
      <c r="I700" s="9">
        <f>I701+I704+I707+I710+I713+I716+I719</f>
        <v>904750</v>
      </c>
      <c r="J700" s="20"/>
      <c r="K700" s="21"/>
    </row>
    <row r="701" spans="1:11" s="22" customFormat="1" ht="30" outlineLevel="7" x14ac:dyDescent="0.25">
      <c r="A701" s="26" t="s">
        <v>505</v>
      </c>
      <c r="B701" s="13" t="s">
        <v>6</v>
      </c>
      <c r="C701" s="13" t="s">
        <v>828</v>
      </c>
      <c r="D701" s="13" t="s">
        <v>506</v>
      </c>
      <c r="E701" s="13"/>
      <c r="F701" s="9">
        <f>F702</f>
        <v>244000</v>
      </c>
      <c r="G701" s="36">
        <f t="shared" si="78"/>
        <v>0</v>
      </c>
      <c r="H701" s="9">
        <f>H702</f>
        <v>244000</v>
      </c>
      <c r="I701" s="9">
        <f>I702</f>
        <v>244000</v>
      </c>
      <c r="J701" s="20"/>
      <c r="K701" s="21"/>
    </row>
    <row r="702" spans="1:11" s="22" customFormat="1" outlineLevel="7" x14ac:dyDescent="0.25">
      <c r="A702" s="26" t="s">
        <v>25</v>
      </c>
      <c r="B702" s="13" t="s">
        <v>6</v>
      </c>
      <c r="C702" s="13" t="s">
        <v>828</v>
      </c>
      <c r="D702" s="13" t="s">
        <v>506</v>
      </c>
      <c r="E702" s="13" t="s">
        <v>26</v>
      </c>
      <c r="F702" s="9">
        <f>F703</f>
        <v>244000</v>
      </c>
      <c r="G702" s="36">
        <f t="shared" si="78"/>
        <v>0</v>
      </c>
      <c r="H702" s="9">
        <f>H703</f>
        <v>244000</v>
      </c>
      <c r="I702" s="9">
        <f>I703</f>
        <v>244000</v>
      </c>
      <c r="J702" s="20"/>
      <c r="K702" s="21"/>
    </row>
    <row r="703" spans="1:11" s="22" customFormat="1" outlineLevel="6" x14ac:dyDescent="0.25">
      <c r="A703" s="26" t="s">
        <v>27</v>
      </c>
      <c r="B703" s="13" t="s">
        <v>6</v>
      </c>
      <c r="C703" s="13" t="s">
        <v>828</v>
      </c>
      <c r="D703" s="13" t="s">
        <v>506</v>
      </c>
      <c r="E703" s="13" t="s">
        <v>28</v>
      </c>
      <c r="F703" s="9">
        <v>244000</v>
      </c>
      <c r="G703" s="36">
        <f t="shared" si="78"/>
        <v>0</v>
      </c>
      <c r="H703" s="9">
        <v>244000</v>
      </c>
      <c r="I703" s="9">
        <v>244000</v>
      </c>
      <c r="J703" s="20"/>
      <c r="K703" s="21"/>
    </row>
    <row r="704" spans="1:11" s="22" customFormat="1" ht="30" outlineLevel="7" x14ac:dyDescent="0.25">
      <c r="A704" s="26" t="s">
        <v>507</v>
      </c>
      <c r="B704" s="13" t="s">
        <v>6</v>
      </c>
      <c r="C704" s="13" t="s">
        <v>828</v>
      </c>
      <c r="D704" s="13" t="s">
        <v>508</v>
      </c>
      <c r="E704" s="13"/>
      <c r="F704" s="9">
        <f>F705</f>
        <v>114000</v>
      </c>
      <c r="G704" s="36">
        <f t="shared" si="78"/>
        <v>0</v>
      </c>
      <c r="H704" s="9">
        <f>H705</f>
        <v>114000</v>
      </c>
      <c r="I704" s="9">
        <f>I705</f>
        <v>114000</v>
      </c>
      <c r="J704" s="20"/>
      <c r="K704" s="21"/>
    </row>
    <row r="705" spans="1:11" s="22" customFormat="1" outlineLevel="7" x14ac:dyDescent="0.25">
      <c r="A705" s="26" t="s">
        <v>25</v>
      </c>
      <c r="B705" s="13" t="s">
        <v>6</v>
      </c>
      <c r="C705" s="13" t="s">
        <v>828</v>
      </c>
      <c r="D705" s="13" t="s">
        <v>508</v>
      </c>
      <c r="E705" s="13" t="s">
        <v>26</v>
      </c>
      <c r="F705" s="9">
        <f>F706</f>
        <v>114000</v>
      </c>
      <c r="G705" s="36">
        <f t="shared" si="78"/>
        <v>0</v>
      </c>
      <c r="H705" s="9">
        <f>H706</f>
        <v>114000</v>
      </c>
      <c r="I705" s="9">
        <f>I706</f>
        <v>114000</v>
      </c>
      <c r="J705" s="20"/>
      <c r="K705" s="21"/>
    </row>
    <row r="706" spans="1:11" s="22" customFormat="1" outlineLevel="6" x14ac:dyDescent="0.25">
      <c r="A706" s="26" t="s">
        <v>27</v>
      </c>
      <c r="B706" s="13" t="s">
        <v>6</v>
      </c>
      <c r="C706" s="13" t="s">
        <v>828</v>
      </c>
      <c r="D706" s="13" t="s">
        <v>508</v>
      </c>
      <c r="E706" s="13" t="s">
        <v>28</v>
      </c>
      <c r="F706" s="9">
        <v>114000</v>
      </c>
      <c r="G706" s="36">
        <f t="shared" si="78"/>
        <v>0</v>
      </c>
      <c r="H706" s="9">
        <v>114000</v>
      </c>
      <c r="I706" s="9">
        <v>114000</v>
      </c>
      <c r="J706" s="20"/>
      <c r="K706" s="21"/>
    </row>
    <row r="707" spans="1:11" s="22" customFormat="1" ht="30" outlineLevel="7" x14ac:dyDescent="0.25">
      <c r="A707" s="26" t="s">
        <v>509</v>
      </c>
      <c r="B707" s="13" t="s">
        <v>6</v>
      </c>
      <c r="C707" s="13" t="s">
        <v>828</v>
      </c>
      <c r="D707" s="13" t="s">
        <v>510</v>
      </c>
      <c r="E707" s="13"/>
      <c r="F707" s="9">
        <f>F708</f>
        <v>31000</v>
      </c>
      <c r="G707" s="36">
        <f t="shared" si="78"/>
        <v>0</v>
      </c>
      <c r="H707" s="9">
        <f>H708</f>
        <v>31000</v>
      </c>
      <c r="I707" s="9">
        <f>I708</f>
        <v>31000</v>
      </c>
      <c r="J707" s="20"/>
      <c r="K707" s="21"/>
    </row>
    <row r="708" spans="1:11" s="22" customFormat="1" outlineLevel="7" x14ac:dyDescent="0.25">
      <c r="A708" s="26" t="s">
        <v>25</v>
      </c>
      <c r="B708" s="13" t="s">
        <v>6</v>
      </c>
      <c r="C708" s="13" t="s">
        <v>828</v>
      </c>
      <c r="D708" s="13" t="s">
        <v>510</v>
      </c>
      <c r="E708" s="13" t="s">
        <v>26</v>
      </c>
      <c r="F708" s="9">
        <f>F709</f>
        <v>31000</v>
      </c>
      <c r="G708" s="36">
        <f t="shared" si="78"/>
        <v>0</v>
      </c>
      <c r="H708" s="9">
        <f>H709</f>
        <v>31000</v>
      </c>
      <c r="I708" s="9">
        <f>I709</f>
        <v>31000</v>
      </c>
      <c r="J708" s="20"/>
      <c r="K708" s="21"/>
    </row>
    <row r="709" spans="1:11" s="22" customFormat="1" outlineLevel="6" x14ac:dyDescent="0.25">
      <c r="A709" s="26" t="s">
        <v>27</v>
      </c>
      <c r="B709" s="13" t="s">
        <v>6</v>
      </c>
      <c r="C709" s="13" t="s">
        <v>828</v>
      </c>
      <c r="D709" s="13" t="s">
        <v>510</v>
      </c>
      <c r="E709" s="13" t="s">
        <v>28</v>
      </c>
      <c r="F709" s="9">
        <v>31000</v>
      </c>
      <c r="G709" s="36">
        <f t="shared" si="78"/>
        <v>0</v>
      </c>
      <c r="H709" s="9">
        <v>31000</v>
      </c>
      <c r="I709" s="9">
        <v>31000</v>
      </c>
      <c r="J709" s="20"/>
      <c r="K709" s="21"/>
    </row>
    <row r="710" spans="1:11" s="22" customFormat="1" ht="30" outlineLevel="7" x14ac:dyDescent="0.25">
      <c r="A710" s="26" t="s">
        <v>511</v>
      </c>
      <c r="B710" s="13" t="s">
        <v>6</v>
      </c>
      <c r="C710" s="13" t="s">
        <v>828</v>
      </c>
      <c r="D710" s="13" t="s">
        <v>512</v>
      </c>
      <c r="E710" s="13"/>
      <c r="F710" s="9">
        <f>F711</f>
        <v>416000</v>
      </c>
      <c r="G710" s="36">
        <f t="shared" si="78"/>
        <v>0</v>
      </c>
      <c r="H710" s="9">
        <f>H711</f>
        <v>416000</v>
      </c>
      <c r="I710" s="9">
        <f>I711</f>
        <v>416000</v>
      </c>
      <c r="J710" s="20"/>
      <c r="K710" s="21"/>
    </row>
    <row r="711" spans="1:11" s="22" customFormat="1" outlineLevel="7" x14ac:dyDescent="0.25">
      <c r="A711" s="26" t="s">
        <v>25</v>
      </c>
      <c r="B711" s="13" t="s">
        <v>6</v>
      </c>
      <c r="C711" s="13" t="s">
        <v>828</v>
      </c>
      <c r="D711" s="13" t="s">
        <v>512</v>
      </c>
      <c r="E711" s="13" t="s">
        <v>26</v>
      </c>
      <c r="F711" s="9">
        <f>F712</f>
        <v>416000</v>
      </c>
      <c r="G711" s="36">
        <f t="shared" si="78"/>
        <v>0</v>
      </c>
      <c r="H711" s="9">
        <f>H712</f>
        <v>416000</v>
      </c>
      <c r="I711" s="9">
        <f>I712</f>
        <v>416000</v>
      </c>
      <c r="J711" s="20"/>
      <c r="K711" s="21"/>
    </row>
    <row r="712" spans="1:11" s="22" customFormat="1" outlineLevel="6" x14ac:dyDescent="0.25">
      <c r="A712" s="26" t="s">
        <v>27</v>
      </c>
      <c r="B712" s="13" t="s">
        <v>6</v>
      </c>
      <c r="C712" s="13" t="s">
        <v>828</v>
      </c>
      <c r="D712" s="13" t="s">
        <v>512</v>
      </c>
      <c r="E712" s="13" t="s">
        <v>28</v>
      </c>
      <c r="F712" s="9">
        <v>416000</v>
      </c>
      <c r="G712" s="36">
        <f t="shared" si="78"/>
        <v>0</v>
      </c>
      <c r="H712" s="9">
        <v>416000</v>
      </c>
      <c r="I712" s="9">
        <v>416000</v>
      </c>
      <c r="J712" s="20"/>
      <c r="K712" s="21"/>
    </row>
    <row r="713" spans="1:11" s="22" customFormat="1" ht="30" outlineLevel="7" x14ac:dyDescent="0.25">
      <c r="A713" s="26" t="s">
        <v>513</v>
      </c>
      <c r="B713" s="13" t="s">
        <v>6</v>
      </c>
      <c r="C713" s="13" t="s">
        <v>828</v>
      </c>
      <c r="D713" s="13" t="s">
        <v>514</v>
      </c>
      <c r="E713" s="13"/>
      <c r="F713" s="9">
        <f>F714</f>
        <v>85000</v>
      </c>
      <c r="G713" s="36">
        <f t="shared" si="78"/>
        <v>0</v>
      </c>
      <c r="H713" s="9">
        <f>H714</f>
        <v>85000</v>
      </c>
      <c r="I713" s="9">
        <f>I714</f>
        <v>85000</v>
      </c>
      <c r="J713" s="20"/>
      <c r="K713" s="21"/>
    </row>
    <row r="714" spans="1:11" s="22" customFormat="1" outlineLevel="7" x14ac:dyDescent="0.25">
      <c r="A714" s="26" t="s">
        <v>25</v>
      </c>
      <c r="B714" s="13" t="s">
        <v>6</v>
      </c>
      <c r="C714" s="13" t="s">
        <v>828</v>
      </c>
      <c r="D714" s="13" t="s">
        <v>514</v>
      </c>
      <c r="E714" s="13" t="s">
        <v>26</v>
      </c>
      <c r="F714" s="9">
        <f>F715</f>
        <v>85000</v>
      </c>
      <c r="G714" s="36">
        <f t="shared" si="78"/>
        <v>0</v>
      </c>
      <c r="H714" s="9">
        <f>H715</f>
        <v>85000</v>
      </c>
      <c r="I714" s="9">
        <f>I715</f>
        <v>85000</v>
      </c>
      <c r="J714" s="20"/>
      <c r="K714" s="21"/>
    </row>
    <row r="715" spans="1:11" s="22" customFormat="1" ht="19.5" customHeight="1" outlineLevel="7" x14ac:dyDescent="0.25">
      <c r="A715" s="26" t="s">
        <v>27</v>
      </c>
      <c r="B715" s="13" t="s">
        <v>6</v>
      </c>
      <c r="C715" s="13" t="s">
        <v>828</v>
      </c>
      <c r="D715" s="13" t="s">
        <v>514</v>
      </c>
      <c r="E715" s="13" t="s">
        <v>28</v>
      </c>
      <c r="F715" s="9">
        <v>85000</v>
      </c>
      <c r="G715" s="36">
        <f t="shared" si="78"/>
        <v>0</v>
      </c>
      <c r="H715" s="9">
        <v>85000</v>
      </c>
      <c r="I715" s="9">
        <v>85000</v>
      </c>
      <c r="J715" s="20"/>
      <c r="K715" s="21"/>
    </row>
    <row r="716" spans="1:11" s="22" customFormat="1" ht="30" hidden="1" outlineLevel="7" x14ac:dyDescent="0.25">
      <c r="A716" s="26" t="s">
        <v>515</v>
      </c>
      <c r="B716" s="13" t="s">
        <v>6</v>
      </c>
      <c r="C716" s="13" t="s">
        <v>828</v>
      </c>
      <c r="D716" s="13" t="s">
        <v>516</v>
      </c>
      <c r="E716" s="13"/>
      <c r="F716" s="9">
        <f>F717</f>
        <v>0</v>
      </c>
      <c r="G716" s="36">
        <f t="shared" si="78"/>
        <v>0</v>
      </c>
      <c r="H716" s="9">
        <f>H717</f>
        <v>0</v>
      </c>
      <c r="I716" s="9">
        <f>I717</f>
        <v>0</v>
      </c>
      <c r="J716" s="20"/>
      <c r="K716" s="21"/>
    </row>
    <row r="717" spans="1:11" s="22" customFormat="1" hidden="1" outlineLevel="7" x14ac:dyDescent="0.25">
      <c r="A717" s="26" t="s">
        <v>25</v>
      </c>
      <c r="B717" s="13" t="s">
        <v>6</v>
      </c>
      <c r="C717" s="13" t="s">
        <v>828</v>
      </c>
      <c r="D717" s="13" t="s">
        <v>516</v>
      </c>
      <c r="E717" s="13" t="s">
        <v>26</v>
      </c>
      <c r="F717" s="9">
        <f>F718</f>
        <v>0</v>
      </c>
      <c r="G717" s="36">
        <f t="shared" si="78"/>
        <v>0</v>
      </c>
      <c r="H717" s="9">
        <f>H718</f>
        <v>0</v>
      </c>
      <c r="I717" s="9">
        <f>I718</f>
        <v>0</v>
      </c>
      <c r="J717" s="20"/>
      <c r="K717" s="21"/>
    </row>
    <row r="718" spans="1:11" s="22" customFormat="1" hidden="1" outlineLevel="5" x14ac:dyDescent="0.25">
      <c r="A718" s="26" t="s">
        <v>27</v>
      </c>
      <c r="B718" s="13" t="s">
        <v>6</v>
      </c>
      <c r="C718" s="13" t="s">
        <v>828</v>
      </c>
      <c r="D718" s="13" t="s">
        <v>516</v>
      </c>
      <c r="E718" s="13" t="s">
        <v>28</v>
      </c>
      <c r="F718" s="9">
        <v>0</v>
      </c>
      <c r="G718" s="36">
        <f t="shared" si="78"/>
        <v>0</v>
      </c>
      <c r="H718" s="9">
        <v>0</v>
      </c>
      <c r="I718" s="9">
        <v>0</v>
      </c>
      <c r="J718" s="20"/>
      <c r="K718" s="21"/>
    </row>
    <row r="719" spans="1:11" s="22" customFormat="1" ht="38.25" customHeight="1" outlineLevel="6" x14ac:dyDescent="0.25">
      <c r="A719" s="41" t="s">
        <v>1019</v>
      </c>
      <c r="B719" s="13" t="s">
        <v>6</v>
      </c>
      <c r="C719" s="13" t="s">
        <v>828</v>
      </c>
      <c r="D719" s="13" t="s">
        <v>1020</v>
      </c>
      <c r="E719" s="13"/>
      <c r="F719" s="9">
        <f>F720</f>
        <v>59000</v>
      </c>
      <c r="G719" s="36">
        <f t="shared" si="78"/>
        <v>-44250</v>
      </c>
      <c r="H719" s="9">
        <f>H720</f>
        <v>14750</v>
      </c>
      <c r="I719" s="9">
        <f>I720</f>
        <v>14750</v>
      </c>
      <c r="J719" s="20"/>
      <c r="K719" s="21"/>
    </row>
    <row r="720" spans="1:11" s="22" customFormat="1" ht="18.75" customHeight="1" outlineLevel="7" x14ac:dyDescent="0.25">
      <c r="A720" s="42" t="s">
        <v>25</v>
      </c>
      <c r="B720" s="13" t="s">
        <v>6</v>
      </c>
      <c r="C720" s="13" t="s">
        <v>828</v>
      </c>
      <c r="D720" s="13" t="s">
        <v>1020</v>
      </c>
      <c r="E720" s="13" t="s">
        <v>26</v>
      </c>
      <c r="F720" s="9">
        <f>F721</f>
        <v>59000</v>
      </c>
      <c r="G720" s="36">
        <f t="shared" si="78"/>
        <v>-44250</v>
      </c>
      <c r="H720" s="9">
        <f>H721</f>
        <v>14750</v>
      </c>
      <c r="I720" s="9">
        <f>I721</f>
        <v>14750</v>
      </c>
      <c r="J720" s="20"/>
      <c r="K720" s="21"/>
    </row>
    <row r="721" spans="1:11" s="22" customFormat="1" ht="18" customHeight="1" outlineLevel="7" x14ac:dyDescent="0.25">
      <c r="A721" s="41" t="s">
        <v>27</v>
      </c>
      <c r="B721" s="13" t="s">
        <v>6</v>
      </c>
      <c r="C721" s="13" t="s">
        <v>828</v>
      </c>
      <c r="D721" s="13" t="s">
        <v>1020</v>
      </c>
      <c r="E721" s="13" t="s">
        <v>28</v>
      </c>
      <c r="F721" s="9">
        <v>59000</v>
      </c>
      <c r="G721" s="36">
        <f t="shared" si="78"/>
        <v>-44250</v>
      </c>
      <c r="H721" s="9">
        <v>14750</v>
      </c>
      <c r="I721" s="9">
        <v>14750</v>
      </c>
      <c r="J721" s="20"/>
      <c r="K721" s="21"/>
    </row>
    <row r="722" spans="1:11" s="22" customFormat="1" ht="45" outlineLevel="7" x14ac:dyDescent="0.25">
      <c r="A722" s="26" t="s">
        <v>517</v>
      </c>
      <c r="B722" s="13" t="s">
        <v>6</v>
      </c>
      <c r="C722" s="13" t="s">
        <v>828</v>
      </c>
      <c r="D722" s="13" t="s">
        <v>518</v>
      </c>
      <c r="E722" s="13"/>
      <c r="F722" s="9">
        <f>F723</f>
        <v>14438320</v>
      </c>
      <c r="G722" s="36">
        <f t="shared" si="78"/>
        <v>-612484.51999999955</v>
      </c>
      <c r="H722" s="9">
        <f>H723</f>
        <v>14438320</v>
      </c>
      <c r="I722" s="9">
        <f>I723</f>
        <v>13825835.48</v>
      </c>
      <c r="J722" s="20"/>
      <c r="K722" s="21"/>
    </row>
    <row r="723" spans="1:11" s="22" customFormat="1" outlineLevel="7" x14ac:dyDescent="0.25">
      <c r="A723" s="26" t="s">
        <v>519</v>
      </c>
      <c r="B723" s="13" t="s">
        <v>6</v>
      </c>
      <c r="C723" s="13" t="s">
        <v>828</v>
      </c>
      <c r="D723" s="13" t="s">
        <v>520</v>
      </c>
      <c r="E723" s="13"/>
      <c r="F723" s="9">
        <f>F724+F726</f>
        <v>14438320</v>
      </c>
      <c r="G723" s="36">
        <f t="shared" si="78"/>
        <v>-612484.51999999955</v>
      </c>
      <c r="H723" s="9">
        <f>H724+H726</f>
        <v>14438320</v>
      </c>
      <c r="I723" s="9">
        <f>I724+I726</f>
        <v>13825835.48</v>
      </c>
      <c r="J723" s="20"/>
      <c r="K723" s="21"/>
    </row>
    <row r="724" spans="1:11" s="22" customFormat="1" ht="48" customHeight="1" outlineLevel="7" x14ac:dyDescent="0.25">
      <c r="A724" s="26" t="s">
        <v>12</v>
      </c>
      <c r="B724" s="13" t="s">
        <v>6</v>
      </c>
      <c r="C724" s="13" t="s">
        <v>828</v>
      </c>
      <c r="D724" s="13" t="s">
        <v>520</v>
      </c>
      <c r="E724" s="13" t="s">
        <v>13</v>
      </c>
      <c r="F724" s="9">
        <f>F725</f>
        <v>12942354</v>
      </c>
      <c r="G724" s="36">
        <f t="shared" si="78"/>
        <v>-728723.40000000037</v>
      </c>
      <c r="H724" s="9">
        <f>H725</f>
        <v>12616354</v>
      </c>
      <c r="I724" s="9">
        <f>I725</f>
        <v>12213630.6</v>
      </c>
      <c r="J724" s="20"/>
      <c r="K724" s="21"/>
    </row>
    <row r="725" spans="1:11" s="22" customFormat="1" ht="33.75" customHeight="1" outlineLevel="7" x14ac:dyDescent="0.25">
      <c r="A725" s="26" t="s">
        <v>14</v>
      </c>
      <c r="B725" s="13" t="s">
        <v>6</v>
      </c>
      <c r="C725" s="13" t="s">
        <v>828</v>
      </c>
      <c r="D725" s="13" t="s">
        <v>520</v>
      </c>
      <c r="E725" s="13" t="s">
        <v>15</v>
      </c>
      <c r="F725" s="9">
        <v>12942354</v>
      </c>
      <c r="G725" s="36">
        <f t="shared" si="78"/>
        <v>-728723.40000000037</v>
      </c>
      <c r="H725" s="9">
        <v>12616354</v>
      </c>
      <c r="I725" s="9">
        <v>12213630.6</v>
      </c>
      <c r="J725" s="20"/>
      <c r="K725" s="21"/>
    </row>
    <row r="726" spans="1:11" s="22" customFormat="1" ht="33.75" customHeight="1" outlineLevel="7" x14ac:dyDescent="0.25">
      <c r="A726" s="26" t="s">
        <v>21</v>
      </c>
      <c r="B726" s="13" t="s">
        <v>6</v>
      </c>
      <c r="C726" s="13" t="s">
        <v>828</v>
      </c>
      <c r="D726" s="13" t="s">
        <v>520</v>
      </c>
      <c r="E726" s="13" t="s">
        <v>22</v>
      </c>
      <c r="F726" s="9">
        <f>F727</f>
        <v>1495966</v>
      </c>
      <c r="G726" s="36">
        <f t="shared" si="78"/>
        <v>116238.87999999989</v>
      </c>
      <c r="H726" s="9">
        <f>H727</f>
        <v>1821966</v>
      </c>
      <c r="I726" s="9">
        <f>I727</f>
        <v>1612204.88</v>
      </c>
      <c r="J726" s="20"/>
      <c r="K726" s="21"/>
    </row>
    <row r="727" spans="1:11" s="22" customFormat="1" ht="30" outlineLevel="7" x14ac:dyDescent="0.25">
      <c r="A727" s="26" t="s">
        <v>23</v>
      </c>
      <c r="B727" s="13" t="s">
        <v>6</v>
      </c>
      <c r="C727" s="13" t="s">
        <v>828</v>
      </c>
      <c r="D727" s="13" t="s">
        <v>520</v>
      </c>
      <c r="E727" s="13" t="s">
        <v>24</v>
      </c>
      <c r="F727" s="9">
        <v>1495966</v>
      </c>
      <c r="G727" s="36">
        <f t="shared" si="78"/>
        <v>116238.87999999989</v>
      </c>
      <c r="H727" s="9">
        <v>1821966</v>
      </c>
      <c r="I727" s="9">
        <v>1612204.88</v>
      </c>
      <c r="J727" s="20"/>
      <c r="K727" s="21"/>
    </row>
    <row r="728" spans="1:11" s="22" customFormat="1" ht="30" hidden="1" outlineLevel="7" x14ac:dyDescent="0.25">
      <c r="A728" s="38" t="s">
        <v>271</v>
      </c>
      <c r="B728" s="39" t="s">
        <v>6</v>
      </c>
      <c r="C728" s="39" t="s">
        <v>828</v>
      </c>
      <c r="D728" s="39" t="s">
        <v>272</v>
      </c>
      <c r="E728" s="39"/>
      <c r="F728" s="40">
        <f>F729</f>
        <v>0</v>
      </c>
      <c r="G728" s="36">
        <f t="shared" si="78"/>
        <v>0</v>
      </c>
      <c r="H728" s="40">
        <f t="shared" ref="H728:I732" si="80">H729</f>
        <v>0</v>
      </c>
      <c r="I728" s="40">
        <f t="shared" si="80"/>
        <v>0</v>
      </c>
      <c r="J728" s="20"/>
      <c r="K728" s="21"/>
    </row>
    <row r="729" spans="1:11" s="22" customFormat="1" ht="30" hidden="1" outlineLevel="7" x14ac:dyDescent="0.25">
      <c r="A729" s="37" t="s">
        <v>1015</v>
      </c>
      <c r="B729" s="39" t="s">
        <v>6</v>
      </c>
      <c r="C729" s="39" t="s">
        <v>828</v>
      </c>
      <c r="D729" s="39" t="s">
        <v>1016</v>
      </c>
      <c r="E729" s="39"/>
      <c r="F729" s="40">
        <f>F730</f>
        <v>0</v>
      </c>
      <c r="G729" s="36">
        <f t="shared" si="78"/>
        <v>0</v>
      </c>
      <c r="H729" s="40">
        <f t="shared" si="80"/>
        <v>0</v>
      </c>
      <c r="I729" s="40">
        <f t="shared" si="80"/>
        <v>0</v>
      </c>
      <c r="J729" s="20"/>
      <c r="K729" s="21"/>
    </row>
    <row r="730" spans="1:11" s="22" customFormat="1" ht="30" hidden="1" outlineLevel="1" x14ac:dyDescent="0.25">
      <c r="A730" s="37" t="s">
        <v>1026</v>
      </c>
      <c r="B730" s="39" t="s">
        <v>6</v>
      </c>
      <c r="C730" s="39" t="s">
        <v>828</v>
      </c>
      <c r="D730" s="39" t="s">
        <v>1017</v>
      </c>
      <c r="E730" s="39"/>
      <c r="F730" s="40">
        <f>F731</f>
        <v>0</v>
      </c>
      <c r="G730" s="36">
        <f t="shared" ref="G730:G793" si="81">I730-F730</f>
        <v>0</v>
      </c>
      <c r="H730" s="40">
        <f t="shared" si="80"/>
        <v>0</v>
      </c>
      <c r="I730" s="40">
        <f t="shared" si="80"/>
        <v>0</v>
      </c>
      <c r="J730" s="20"/>
      <c r="K730" s="21"/>
    </row>
    <row r="731" spans="1:11" s="22" customFormat="1" ht="30" hidden="1" outlineLevel="2" x14ac:dyDescent="0.25">
      <c r="A731" s="37" t="s">
        <v>1014</v>
      </c>
      <c r="B731" s="39" t="s">
        <v>6</v>
      </c>
      <c r="C731" s="39" t="s">
        <v>828</v>
      </c>
      <c r="D731" s="39" t="s">
        <v>1018</v>
      </c>
      <c r="E731" s="39"/>
      <c r="F731" s="40">
        <f>F732</f>
        <v>0</v>
      </c>
      <c r="G731" s="36">
        <f t="shared" si="81"/>
        <v>0</v>
      </c>
      <c r="H731" s="40">
        <f t="shared" si="80"/>
        <v>0</v>
      </c>
      <c r="I731" s="40">
        <f t="shared" si="80"/>
        <v>0</v>
      </c>
      <c r="J731" s="20"/>
      <c r="K731" s="21"/>
    </row>
    <row r="732" spans="1:11" s="22" customFormat="1" ht="30" hidden="1" outlineLevel="3" x14ac:dyDescent="0.25">
      <c r="A732" s="37" t="s">
        <v>21</v>
      </c>
      <c r="B732" s="39" t="s">
        <v>6</v>
      </c>
      <c r="C732" s="39" t="s">
        <v>828</v>
      </c>
      <c r="D732" s="39" t="s">
        <v>1018</v>
      </c>
      <c r="E732" s="39" t="s">
        <v>438</v>
      </c>
      <c r="F732" s="40">
        <f>F733</f>
        <v>0</v>
      </c>
      <c r="G732" s="36">
        <f t="shared" si="81"/>
        <v>0</v>
      </c>
      <c r="H732" s="40">
        <f t="shared" si="80"/>
        <v>0</v>
      </c>
      <c r="I732" s="40">
        <f t="shared" si="80"/>
        <v>0</v>
      </c>
      <c r="J732" s="20"/>
      <c r="K732" s="21"/>
    </row>
    <row r="733" spans="1:11" s="22" customFormat="1" ht="30" hidden="1" outlineLevel="4" x14ac:dyDescent="0.25">
      <c r="A733" s="37" t="s">
        <v>23</v>
      </c>
      <c r="B733" s="39" t="s">
        <v>6</v>
      </c>
      <c r="C733" s="39" t="s">
        <v>828</v>
      </c>
      <c r="D733" s="39" t="s">
        <v>1018</v>
      </c>
      <c r="E733" s="39" t="s">
        <v>459</v>
      </c>
      <c r="F733" s="40">
        <v>0</v>
      </c>
      <c r="G733" s="36">
        <f t="shared" si="81"/>
        <v>0</v>
      </c>
      <c r="H733" s="40">
        <v>0</v>
      </c>
      <c r="I733" s="40">
        <v>0</v>
      </c>
      <c r="J733" s="20"/>
      <c r="K733" s="21"/>
    </row>
    <row r="734" spans="1:11" s="22" customFormat="1" outlineLevel="5" x14ac:dyDescent="0.25">
      <c r="A734" s="23" t="s">
        <v>521</v>
      </c>
      <c r="B734" s="24" t="s">
        <v>6</v>
      </c>
      <c r="C734" s="24" t="s">
        <v>829</v>
      </c>
      <c r="D734" s="24"/>
      <c r="E734" s="24"/>
      <c r="F734" s="25">
        <f>F735</f>
        <v>4635738.32</v>
      </c>
      <c r="G734" s="36">
        <f t="shared" si="81"/>
        <v>-54257</v>
      </c>
      <c r="H734" s="25">
        <f>H735</f>
        <v>4769785.21</v>
      </c>
      <c r="I734" s="25">
        <f>I735</f>
        <v>4581481.32</v>
      </c>
      <c r="J734" s="20"/>
      <c r="K734" s="21"/>
    </row>
    <row r="735" spans="1:11" s="22" customFormat="1" outlineLevel="6" x14ac:dyDescent="0.25">
      <c r="A735" s="23" t="s">
        <v>522</v>
      </c>
      <c r="B735" s="24" t="s">
        <v>6</v>
      </c>
      <c r="C735" s="24" t="s">
        <v>830</v>
      </c>
      <c r="D735" s="24"/>
      <c r="E735" s="24"/>
      <c r="F735" s="25">
        <f>F736+F754+F765</f>
        <v>4635738.32</v>
      </c>
      <c r="G735" s="36">
        <f t="shared" si="81"/>
        <v>-54257</v>
      </c>
      <c r="H735" s="25">
        <f>H736+H754+H765</f>
        <v>4769785.21</v>
      </c>
      <c r="I735" s="25">
        <f>I736+I754+I765</f>
        <v>4581481.32</v>
      </c>
      <c r="J735" s="20"/>
      <c r="K735" s="21"/>
    </row>
    <row r="736" spans="1:11" s="22" customFormat="1" ht="33.75" customHeight="1" outlineLevel="6" x14ac:dyDescent="0.25">
      <c r="A736" s="26" t="s">
        <v>523</v>
      </c>
      <c r="B736" s="13" t="s">
        <v>6</v>
      </c>
      <c r="C736" s="13" t="s">
        <v>830</v>
      </c>
      <c r="D736" s="13" t="s">
        <v>524</v>
      </c>
      <c r="E736" s="13"/>
      <c r="F736" s="9">
        <f>F737+F749</f>
        <v>4011738.32</v>
      </c>
      <c r="G736" s="36">
        <f t="shared" si="81"/>
        <v>-156480</v>
      </c>
      <c r="H736" s="9">
        <f>H737+H749</f>
        <v>4042792.21</v>
      </c>
      <c r="I736" s="9">
        <f>I737+I749</f>
        <v>3855258.32</v>
      </c>
      <c r="J736" s="20"/>
      <c r="K736" s="21"/>
    </row>
    <row r="737" spans="1:11" s="22" customFormat="1" ht="30" outlineLevel="6" x14ac:dyDescent="0.25">
      <c r="A737" s="26" t="s">
        <v>525</v>
      </c>
      <c r="B737" s="13" t="s">
        <v>6</v>
      </c>
      <c r="C737" s="13" t="s">
        <v>830</v>
      </c>
      <c r="D737" s="13" t="s">
        <v>526</v>
      </c>
      <c r="E737" s="13"/>
      <c r="F737" s="9">
        <f>F738+F744</f>
        <v>1257500</v>
      </c>
      <c r="G737" s="36">
        <f t="shared" si="81"/>
        <v>-156480</v>
      </c>
      <c r="H737" s="9">
        <f>H738+H744</f>
        <v>1257500</v>
      </c>
      <c r="I737" s="9">
        <f>I738+I744</f>
        <v>1101020</v>
      </c>
      <c r="J737" s="20"/>
      <c r="K737" s="21"/>
    </row>
    <row r="738" spans="1:11" s="22" customFormat="1" ht="45" outlineLevel="7" x14ac:dyDescent="0.25">
      <c r="A738" s="26" t="s">
        <v>527</v>
      </c>
      <c r="B738" s="13" t="s">
        <v>6</v>
      </c>
      <c r="C738" s="13" t="s">
        <v>830</v>
      </c>
      <c r="D738" s="13" t="s">
        <v>528</v>
      </c>
      <c r="E738" s="13"/>
      <c r="F738" s="9">
        <f>F739</f>
        <v>1241000</v>
      </c>
      <c r="G738" s="36">
        <f t="shared" si="81"/>
        <v>-156480</v>
      </c>
      <c r="H738" s="9">
        <f>H739</f>
        <v>1241000</v>
      </c>
      <c r="I738" s="9">
        <f>I739</f>
        <v>1084520</v>
      </c>
      <c r="J738" s="20"/>
      <c r="K738" s="21"/>
    </row>
    <row r="739" spans="1:11" s="22" customFormat="1" outlineLevel="7" x14ac:dyDescent="0.25">
      <c r="A739" s="26" t="s">
        <v>529</v>
      </c>
      <c r="B739" s="13" t="s">
        <v>6</v>
      </c>
      <c r="C739" s="13" t="s">
        <v>830</v>
      </c>
      <c r="D739" s="13" t="s">
        <v>530</v>
      </c>
      <c r="E739" s="13"/>
      <c r="F739" s="9">
        <f>F740+F742</f>
        <v>1241000</v>
      </c>
      <c r="G739" s="36">
        <f t="shared" si="81"/>
        <v>-156480</v>
      </c>
      <c r="H739" s="9">
        <f>H740+H742</f>
        <v>1241000</v>
      </c>
      <c r="I739" s="9">
        <f>I740+I742</f>
        <v>1084520</v>
      </c>
      <c r="J739" s="20"/>
      <c r="K739" s="21"/>
    </row>
    <row r="740" spans="1:11" s="22" customFormat="1" ht="52.5" customHeight="1" outlineLevel="6" x14ac:dyDescent="0.25">
      <c r="A740" s="26" t="s">
        <v>12</v>
      </c>
      <c r="B740" s="13" t="s">
        <v>6</v>
      </c>
      <c r="C740" s="13" t="s">
        <v>830</v>
      </c>
      <c r="D740" s="13" t="s">
        <v>530</v>
      </c>
      <c r="E740" s="13" t="s">
        <v>13</v>
      </c>
      <c r="F740" s="9">
        <f>F741</f>
        <v>125500</v>
      </c>
      <c r="G740" s="36">
        <f t="shared" si="81"/>
        <v>16800</v>
      </c>
      <c r="H740" s="9">
        <f>H741</f>
        <v>142300</v>
      </c>
      <c r="I740" s="9">
        <f>I741</f>
        <v>142300</v>
      </c>
      <c r="J740" s="20"/>
      <c r="K740" s="21"/>
    </row>
    <row r="741" spans="1:11" s="22" customFormat="1" ht="16.5" customHeight="1" outlineLevel="6" x14ac:dyDescent="0.25">
      <c r="A741" s="26" t="s">
        <v>176</v>
      </c>
      <c r="B741" s="13" t="s">
        <v>6</v>
      </c>
      <c r="C741" s="13" t="s">
        <v>830</v>
      </c>
      <c r="D741" s="13" t="s">
        <v>530</v>
      </c>
      <c r="E741" s="13" t="s">
        <v>177</v>
      </c>
      <c r="F741" s="9">
        <v>125500</v>
      </c>
      <c r="G741" s="36">
        <f t="shared" si="81"/>
        <v>16800</v>
      </c>
      <c r="H741" s="9">
        <v>142300</v>
      </c>
      <c r="I741" s="9">
        <v>142300</v>
      </c>
      <c r="J741" s="20"/>
      <c r="K741" s="21"/>
    </row>
    <row r="742" spans="1:11" s="22" customFormat="1" ht="30" outlineLevel="6" x14ac:dyDescent="0.25">
      <c r="A742" s="26" t="s">
        <v>21</v>
      </c>
      <c r="B742" s="13" t="s">
        <v>6</v>
      </c>
      <c r="C742" s="13" t="s">
        <v>830</v>
      </c>
      <c r="D742" s="13" t="s">
        <v>530</v>
      </c>
      <c r="E742" s="13" t="s">
        <v>22</v>
      </c>
      <c r="F742" s="9">
        <f>F743</f>
        <v>1115500</v>
      </c>
      <c r="G742" s="36">
        <f t="shared" si="81"/>
        <v>-173280</v>
      </c>
      <c r="H742" s="9">
        <f>H743</f>
        <v>1098700</v>
      </c>
      <c r="I742" s="9">
        <f>I743</f>
        <v>942220</v>
      </c>
      <c r="J742" s="20"/>
      <c r="K742" s="21"/>
    </row>
    <row r="743" spans="1:11" s="22" customFormat="1" ht="30" outlineLevel="7" x14ac:dyDescent="0.25">
      <c r="A743" s="26" t="s">
        <v>23</v>
      </c>
      <c r="B743" s="13" t="s">
        <v>6</v>
      </c>
      <c r="C743" s="13" t="s">
        <v>830</v>
      </c>
      <c r="D743" s="13" t="s">
        <v>530</v>
      </c>
      <c r="E743" s="13" t="s">
        <v>24</v>
      </c>
      <c r="F743" s="9">
        <v>1115500</v>
      </c>
      <c r="G743" s="36">
        <f t="shared" si="81"/>
        <v>-173280</v>
      </c>
      <c r="H743" s="9">
        <v>1098700</v>
      </c>
      <c r="I743" s="9">
        <v>942220</v>
      </c>
      <c r="J743" s="20"/>
      <c r="K743" s="21"/>
    </row>
    <row r="744" spans="1:11" s="22" customFormat="1" ht="30" outlineLevel="7" x14ac:dyDescent="0.25">
      <c r="A744" s="26" t="s">
        <v>531</v>
      </c>
      <c r="B744" s="13" t="s">
        <v>6</v>
      </c>
      <c r="C744" s="13" t="s">
        <v>830</v>
      </c>
      <c r="D744" s="13" t="s">
        <v>532</v>
      </c>
      <c r="E744" s="13"/>
      <c r="F744" s="9">
        <f>F745+F747</f>
        <v>16500</v>
      </c>
      <c r="G744" s="36">
        <f t="shared" si="81"/>
        <v>0</v>
      </c>
      <c r="H744" s="9">
        <f>H745+H747</f>
        <v>16500</v>
      </c>
      <c r="I744" s="9">
        <f>I745+I747</f>
        <v>16500</v>
      </c>
      <c r="J744" s="20"/>
      <c r="K744" s="21"/>
    </row>
    <row r="745" spans="1:11" s="22" customFormat="1" ht="33" customHeight="1" outlineLevel="7" x14ac:dyDescent="0.25">
      <c r="A745" s="26" t="s">
        <v>12</v>
      </c>
      <c r="B745" s="13" t="s">
        <v>6</v>
      </c>
      <c r="C745" s="13" t="s">
        <v>830</v>
      </c>
      <c r="D745" s="13" t="s">
        <v>532</v>
      </c>
      <c r="E745" s="13" t="s">
        <v>13</v>
      </c>
      <c r="F745" s="9">
        <f>F746</f>
        <v>16500</v>
      </c>
      <c r="G745" s="36">
        <f t="shared" si="81"/>
        <v>0</v>
      </c>
      <c r="H745" s="9">
        <f>H746</f>
        <v>16500</v>
      </c>
      <c r="I745" s="9">
        <f>I746</f>
        <v>16500</v>
      </c>
      <c r="J745" s="20"/>
      <c r="K745" s="21"/>
    </row>
    <row r="746" spans="1:11" s="22" customFormat="1" outlineLevel="7" x14ac:dyDescent="0.25">
      <c r="A746" s="26" t="s">
        <v>176</v>
      </c>
      <c r="B746" s="13" t="s">
        <v>6</v>
      </c>
      <c r="C746" s="13" t="s">
        <v>830</v>
      </c>
      <c r="D746" s="13" t="s">
        <v>532</v>
      </c>
      <c r="E746" s="13" t="s">
        <v>177</v>
      </c>
      <c r="F746" s="9">
        <v>16500</v>
      </c>
      <c r="G746" s="36">
        <f t="shared" si="81"/>
        <v>0</v>
      </c>
      <c r="H746" s="9">
        <v>16500</v>
      </c>
      <c r="I746" s="9">
        <v>16500</v>
      </c>
      <c r="J746" s="20"/>
      <c r="K746" s="21"/>
    </row>
    <row r="747" spans="1:11" s="22" customFormat="1" ht="30" hidden="1" outlineLevel="7" x14ac:dyDescent="0.25">
      <c r="A747" s="26" t="s">
        <v>21</v>
      </c>
      <c r="B747" s="13" t="s">
        <v>6</v>
      </c>
      <c r="C747" s="13" t="s">
        <v>830</v>
      </c>
      <c r="D747" s="13" t="s">
        <v>532</v>
      </c>
      <c r="E747" s="13" t="s">
        <v>22</v>
      </c>
      <c r="F747" s="9">
        <f>F748</f>
        <v>0</v>
      </c>
      <c r="G747" s="36">
        <f t="shared" si="81"/>
        <v>0</v>
      </c>
      <c r="H747" s="9">
        <f>H748</f>
        <v>0</v>
      </c>
      <c r="I747" s="9">
        <f>I748</f>
        <v>0</v>
      </c>
      <c r="J747" s="20"/>
      <c r="K747" s="21"/>
    </row>
    <row r="748" spans="1:11" s="22" customFormat="1" ht="30" hidden="1" outlineLevel="7" x14ac:dyDescent="0.25">
      <c r="A748" s="26" t="s">
        <v>23</v>
      </c>
      <c r="B748" s="13" t="s">
        <v>6</v>
      </c>
      <c r="C748" s="13" t="s">
        <v>830</v>
      </c>
      <c r="D748" s="13" t="s">
        <v>532</v>
      </c>
      <c r="E748" s="13" t="s">
        <v>24</v>
      </c>
      <c r="F748" s="9">
        <v>0</v>
      </c>
      <c r="G748" s="36">
        <f t="shared" si="81"/>
        <v>0</v>
      </c>
      <c r="H748" s="9">
        <v>0</v>
      </c>
      <c r="I748" s="9">
        <v>0</v>
      </c>
      <c r="J748" s="20"/>
      <c r="K748" s="21"/>
    </row>
    <row r="749" spans="1:11" s="22" customFormat="1" ht="30" outlineLevel="7" x14ac:dyDescent="0.25">
      <c r="A749" s="26" t="s">
        <v>575</v>
      </c>
      <c r="B749" s="13" t="s">
        <v>6</v>
      </c>
      <c r="C749" s="13" t="s">
        <v>830</v>
      </c>
      <c r="D749" s="13" t="s">
        <v>576</v>
      </c>
      <c r="E749" s="13"/>
      <c r="F749" s="9">
        <f>F750</f>
        <v>2754238.32</v>
      </c>
      <c r="G749" s="36">
        <f t="shared" si="81"/>
        <v>0</v>
      </c>
      <c r="H749" s="9">
        <f t="shared" ref="H749:I752" si="82">H750</f>
        <v>2785292.21</v>
      </c>
      <c r="I749" s="9">
        <f t="shared" si="82"/>
        <v>2754238.32</v>
      </c>
      <c r="J749" s="20"/>
      <c r="K749" s="21"/>
    </row>
    <row r="750" spans="1:11" s="22" customFormat="1" ht="49.5" customHeight="1" outlineLevel="3" x14ac:dyDescent="0.25">
      <c r="A750" s="26" t="s">
        <v>577</v>
      </c>
      <c r="B750" s="13" t="s">
        <v>6</v>
      </c>
      <c r="C750" s="13" t="s">
        <v>830</v>
      </c>
      <c r="D750" s="13" t="s">
        <v>578</v>
      </c>
      <c r="E750" s="13"/>
      <c r="F750" s="9">
        <f>F751</f>
        <v>2754238.32</v>
      </c>
      <c r="G750" s="36">
        <f t="shared" si="81"/>
        <v>0</v>
      </c>
      <c r="H750" s="9">
        <f t="shared" si="82"/>
        <v>2785292.21</v>
      </c>
      <c r="I750" s="9">
        <f t="shared" si="82"/>
        <v>2754238.32</v>
      </c>
      <c r="J750" s="20"/>
      <c r="K750" s="21"/>
    </row>
    <row r="751" spans="1:11" s="22" customFormat="1" ht="30" outlineLevel="5" x14ac:dyDescent="0.25">
      <c r="A751" s="26" t="s">
        <v>872</v>
      </c>
      <c r="B751" s="13" t="s">
        <v>6</v>
      </c>
      <c r="C751" s="13" t="s">
        <v>830</v>
      </c>
      <c r="D751" s="13" t="s">
        <v>581</v>
      </c>
      <c r="E751" s="13"/>
      <c r="F751" s="9">
        <f>F752</f>
        <v>2754238.32</v>
      </c>
      <c r="G751" s="36">
        <f t="shared" si="81"/>
        <v>0</v>
      </c>
      <c r="H751" s="9">
        <f t="shared" si="82"/>
        <v>2785292.21</v>
      </c>
      <c r="I751" s="9">
        <f t="shared" si="82"/>
        <v>2754238.32</v>
      </c>
      <c r="J751" s="20"/>
      <c r="K751" s="21"/>
    </row>
    <row r="752" spans="1:11" s="22" customFormat="1" ht="30" outlineLevel="6" x14ac:dyDescent="0.25">
      <c r="A752" s="26" t="s">
        <v>21</v>
      </c>
      <c r="B752" s="13" t="s">
        <v>6</v>
      </c>
      <c r="C752" s="13" t="s">
        <v>830</v>
      </c>
      <c r="D752" s="13" t="s">
        <v>581</v>
      </c>
      <c r="E752" s="13" t="s">
        <v>22</v>
      </c>
      <c r="F752" s="9">
        <f>F753</f>
        <v>2754238.32</v>
      </c>
      <c r="G752" s="36">
        <f t="shared" si="81"/>
        <v>0</v>
      </c>
      <c r="H752" s="9">
        <f t="shared" si="82"/>
        <v>2785292.21</v>
      </c>
      <c r="I752" s="9">
        <f t="shared" si="82"/>
        <v>2754238.32</v>
      </c>
      <c r="J752" s="20"/>
      <c r="K752" s="21"/>
    </row>
    <row r="753" spans="1:11" s="22" customFormat="1" ht="30" outlineLevel="6" x14ac:dyDescent="0.25">
      <c r="A753" s="26" t="s">
        <v>23</v>
      </c>
      <c r="B753" s="13" t="s">
        <v>6</v>
      </c>
      <c r="C753" s="13" t="s">
        <v>830</v>
      </c>
      <c r="D753" s="13" t="s">
        <v>581</v>
      </c>
      <c r="E753" s="13" t="s">
        <v>24</v>
      </c>
      <c r="F753" s="9">
        <v>2754238.32</v>
      </c>
      <c r="G753" s="36">
        <f t="shared" si="81"/>
        <v>0</v>
      </c>
      <c r="H753" s="9">
        <v>2785292.21</v>
      </c>
      <c r="I753" s="9">
        <v>2754238.32</v>
      </c>
      <c r="J753" s="20"/>
      <c r="K753" s="21"/>
    </row>
    <row r="754" spans="1:11" s="22" customFormat="1" outlineLevel="6" x14ac:dyDescent="0.25">
      <c r="A754" s="26" t="s">
        <v>533</v>
      </c>
      <c r="B754" s="13" t="s">
        <v>6</v>
      </c>
      <c r="C754" s="13" t="s">
        <v>830</v>
      </c>
      <c r="D754" s="13" t="s">
        <v>534</v>
      </c>
      <c r="E754" s="13"/>
      <c r="F754" s="9">
        <f>F755+F761</f>
        <v>624000</v>
      </c>
      <c r="G754" s="36">
        <f t="shared" si="81"/>
        <v>102223</v>
      </c>
      <c r="H754" s="9">
        <f>H755+H761</f>
        <v>726993</v>
      </c>
      <c r="I754" s="9">
        <f>I755+I761</f>
        <v>726223</v>
      </c>
      <c r="J754" s="20"/>
      <c r="K754" s="21"/>
    </row>
    <row r="755" spans="1:11" s="22" customFormat="1" ht="30" outlineLevel="7" x14ac:dyDescent="0.25">
      <c r="A755" s="26" t="s">
        <v>535</v>
      </c>
      <c r="B755" s="13" t="s">
        <v>6</v>
      </c>
      <c r="C755" s="13" t="s">
        <v>830</v>
      </c>
      <c r="D755" s="13" t="s">
        <v>536</v>
      </c>
      <c r="E755" s="13"/>
      <c r="F755" s="9">
        <f>F756</f>
        <v>624000</v>
      </c>
      <c r="G755" s="36">
        <f t="shared" si="81"/>
        <v>102223</v>
      </c>
      <c r="H755" s="9">
        <f>H756</f>
        <v>726993</v>
      </c>
      <c r="I755" s="9">
        <f>I756</f>
        <v>726223</v>
      </c>
      <c r="J755" s="20"/>
      <c r="K755" s="21"/>
    </row>
    <row r="756" spans="1:11" s="22" customFormat="1" ht="30" outlineLevel="7" x14ac:dyDescent="0.25">
      <c r="A756" s="26" t="s">
        <v>537</v>
      </c>
      <c r="B756" s="13" t="s">
        <v>6</v>
      </c>
      <c r="C756" s="13" t="s">
        <v>830</v>
      </c>
      <c r="D756" s="13" t="s">
        <v>538</v>
      </c>
      <c r="E756" s="13"/>
      <c r="F756" s="9">
        <f>F757+F759</f>
        <v>624000</v>
      </c>
      <c r="G756" s="36">
        <f t="shared" si="81"/>
        <v>102223</v>
      </c>
      <c r="H756" s="9">
        <f>H757+H759</f>
        <v>726993</v>
      </c>
      <c r="I756" s="9">
        <f>I757+I759</f>
        <v>726223</v>
      </c>
      <c r="J756" s="20"/>
      <c r="K756" s="21"/>
    </row>
    <row r="757" spans="1:11" s="22" customFormat="1" ht="47.25" hidden="1" customHeight="1" outlineLevel="7" x14ac:dyDescent="0.25">
      <c r="A757" s="26" t="s">
        <v>12</v>
      </c>
      <c r="B757" s="13" t="s">
        <v>6</v>
      </c>
      <c r="C757" s="13" t="s">
        <v>830</v>
      </c>
      <c r="D757" s="13" t="s">
        <v>538</v>
      </c>
      <c r="E757" s="13" t="s">
        <v>13</v>
      </c>
      <c r="F757" s="9">
        <f>F758</f>
        <v>0</v>
      </c>
      <c r="G757" s="36">
        <f t="shared" si="81"/>
        <v>0</v>
      </c>
      <c r="H757" s="9">
        <f>H758</f>
        <v>0</v>
      </c>
      <c r="I757" s="9">
        <f>I758</f>
        <v>0</v>
      </c>
      <c r="J757" s="20"/>
      <c r="K757" s="21"/>
    </row>
    <row r="758" spans="1:11" s="22" customFormat="1" ht="47.25" hidden="1" customHeight="1" outlineLevel="7" x14ac:dyDescent="0.25">
      <c r="A758" s="26" t="s">
        <v>176</v>
      </c>
      <c r="B758" s="13" t="s">
        <v>6</v>
      </c>
      <c r="C758" s="13" t="s">
        <v>830</v>
      </c>
      <c r="D758" s="13" t="s">
        <v>538</v>
      </c>
      <c r="E758" s="13" t="s">
        <v>177</v>
      </c>
      <c r="F758" s="9"/>
      <c r="G758" s="36">
        <f t="shared" si="81"/>
        <v>0</v>
      </c>
      <c r="H758" s="9"/>
      <c r="I758" s="9"/>
      <c r="J758" s="20"/>
      <c r="K758" s="21"/>
    </row>
    <row r="759" spans="1:11" s="22" customFormat="1" ht="30" outlineLevel="7" x14ac:dyDescent="0.25">
      <c r="A759" s="26" t="s">
        <v>21</v>
      </c>
      <c r="B759" s="13" t="s">
        <v>6</v>
      </c>
      <c r="C759" s="13" t="s">
        <v>830</v>
      </c>
      <c r="D759" s="13" t="s">
        <v>538</v>
      </c>
      <c r="E759" s="13" t="s">
        <v>22</v>
      </c>
      <c r="F759" s="9">
        <f>F760</f>
        <v>624000</v>
      </c>
      <c r="G759" s="36">
        <f t="shared" si="81"/>
        <v>102223</v>
      </c>
      <c r="H759" s="9">
        <f>H760</f>
        <v>726993</v>
      </c>
      <c r="I759" s="9">
        <f>I760</f>
        <v>726223</v>
      </c>
      <c r="J759" s="20"/>
      <c r="K759" s="21"/>
    </row>
    <row r="760" spans="1:11" s="22" customFormat="1" ht="30" outlineLevel="7" x14ac:dyDescent="0.25">
      <c r="A760" s="26" t="s">
        <v>23</v>
      </c>
      <c r="B760" s="13" t="s">
        <v>6</v>
      </c>
      <c r="C760" s="13" t="s">
        <v>830</v>
      </c>
      <c r="D760" s="13" t="s">
        <v>538</v>
      </c>
      <c r="E760" s="13" t="s">
        <v>24</v>
      </c>
      <c r="F760" s="9">
        <v>624000</v>
      </c>
      <c r="G760" s="36">
        <f t="shared" si="81"/>
        <v>102223</v>
      </c>
      <c r="H760" s="9">
        <v>726993</v>
      </c>
      <c r="I760" s="9">
        <v>726223</v>
      </c>
      <c r="J760" s="20"/>
      <c r="K760" s="21"/>
    </row>
    <row r="761" spans="1:11" s="22" customFormat="1" ht="45" hidden="1" outlineLevel="7" x14ac:dyDescent="0.25">
      <c r="A761" s="26" t="s">
        <v>855</v>
      </c>
      <c r="B761" s="13" t="s">
        <v>6</v>
      </c>
      <c r="C761" s="13" t="s">
        <v>830</v>
      </c>
      <c r="D761" s="13" t="s">
        <v>854</v>
      </c>
      <c r="E761" s="13"/>
      <c r="F761" s="9">
        <f>F762</f>
        <v>0</v>
      </c>
      <c r="G761" s="36">
        <f t="shared" si="81"/>
        <v>0</v>
      </c>
      <c r="H761" s="9">
        <f t="shared" ref="H761:I763" si="83">H762</f>
        <v>0</v>
      </c>
      <c r="I761" s="9">
        <f t="shared" si="83"/>
        <v>0</v>
      </c>
      <c r="J761" s="20"/>
      <c r="K761" s="21"/>
    </row>
    <row r="762" spans="1:11" s="22" customFormat="1" ht="30" hidden="1" outlineLevel="7" x14ac:dyDescent="0.25">
      <c r="A762" s="26" t="s">
        <v>856</v>
      </c>
      <c r="B762" s="13" t="s">
        <v>6</v>
      </c>
      <c r="C762" s="13" t="s">
        <v>830</v>
      </c>
      <c r="D762" s="13" t="s">
        <v>857</v>
      </c>
      <c r="E762" s="13"/>
      <c r="F762" s="9">
        <f>F763</f>
        <v>0</v>
      </c>
      <c r="G762" s="36">
        <f t="shared" si="81"/>
        <v>0</v>
      </c>
      <c r="H762" s="9">
        <f t="shared" si="83"/>
        <v>0</v>
      </c>
      <c r="I762" s="9">
        <f t="shared" si="83"/>
        <v>0</v>
      </c>
      <c r="J762" s="20"/>
      <c r="K762" s="21"/>
    </row>
    <row r="763" spans="1:11" s="22" customFormat="1" ht="30" hidden="1" outlineLevel="7" x14ac:dyDescent="0.25">
      <c r="A763" s="26" t="s">
        <v>21</v>
      </c>
      <c r="B763" s="13" t="s">
        <v>6</v>
      </c>
      <c r="C763" s="13" t="s">
        <v>830</v>
      </c>
      <c r="D763" s="13" t="s">
        <v>857</v>
      </c>
      <c r="E763" s="13" t="s">
        <v>22</v>
      </c>
      <c r="F763" s="9">
        <f>F764</f>
        <v>0</v>
      </c>
      <c r="G763" s="36">
        <f t="shared" si="81"/>
        <v>0</v>
      </c>
      <c r="H763" s="9">
        <f t="shared" si="83"/>
        <v>0</v>
      </c>
      <c r="I763" s="9">
        <f t="shared" si="83"/>
        <v>0</v>
      </c>
      <c r="J763" s="20"/>
      <c r="K763" s="21"/>
    </row>
    <row r="764" spans="1:11" s="22" customFormat="1" ht="30" hidden="1" outlineLevel="7" x14ac:dyDescent="0.25">
      <c r="A764" s="26" t="s">
        <v>23</v>
      </c>
      <c r="B764" s="13" t="s">
        <v>6</v>
      </c>
      <c r="C764" s="13" t="s">
        <v>830</v>
      </c>
      <c r="D764" s="13" t="s">
        <v>857</v>
      </c>
      <c r="E764" s="13" t="s">
        <v>24</v>
      </c>
      <c r="F764" s="9"/>
      <c r="G764" s="36">
        <f t="shared" si="81"/>
        <v>0</v>
      </c>
      <c r="H764" s="9"/>
      <c r="I764" s="9"/>
      <c r="J764" s="20"/>
      <c r="K764" s="21"/>
    </row>
    <row r="765" spans="1:11" s="22" customFormat="1" ht="30" hidden="1" outlineLevel="7" x14ac:dyDescent="0.25">
      <c r="A765" s="26" t="s">
        <v>137</v>
      </c>
      <c r="B765" s="13" t="s">
        <v>6</v>
      </c>
      <c r="C765" s="13" t="s">
        <v>830</v>
      </c>
      <c r="D765" s="13" t="s">
        <v>138</v>
      </c>
      <c r="E765" s="13"/>
      <c r="F765" s="9">
        <f>F766+F770</f>
        <v>0</v>
      </c>
      <c r="G765" s="36">
        <f t="shared" si="81"/>
        <v>0</v>
      </c>
      <c r="H765" s="9">
        <f>H766+H770</f>
        <v>0</v>
      </c>
      <c r="I765" s="9">
        <f>I766+I770</f>
        <v>0</v>
      </c>
      <c r="J765" s="20"/>
      <c r="K765" s="21"/>
    </row>
    <row r="766" spans="1:11" s="22" customFormat="1" ht="45" hidden="1" outlineLevel="7" x14ac:dyDescent="0.25">
      <c r="A766" s="26" t="s">
        <v>139</v>
      </c>
      <c r="B766" s="13" t="s">
        <v>6</v>
      </c>
      <c r="C766" s="13" t="s">
        <v>830</v>
      </c>
      <c r="D766" s="13" t="s">
        <v>140</v>
      </c>
      <c r="E766" s="13"/>
      <c r="F766" s="9">
        <f>F767</f>
        <v>0</v>
      </c>
      <c r="G766" s="36">
        <f t="shared" si="81"/>
        <v>0</v>
      </c>
      <c r="H766" s="9">
        <f t="shared" ref="H766:I768" si="84">H767</f>
        <v>0</v>
      </c>
      <c r="I766" s="9">
        <f t="shared" si="84"/>
        <v>0</v>
      </c>
      <c r="J766" s="20"/>
      <c r="K766" s="21"/>
    </row>
    <row r="767" spans="1:11" s="22" customFormat="1" ht="30" hidden="1" outlineLevel="7" x14ac:dyDescent="0.25">
      <c r="A767" s="26" t="s">
        <v>141</v>
      </c>
      <c r="B767" s="13" t="s">
        <v>6</v>
      </c>
      <c r="C767" s="13" t="s">
        <v>830</v>
      </c>
      <c r="D767" s="13" t="s">
        <v>142</v>
      </c>
      <c r="E767" s="13"/>
      <c r="F767" s="9">
        <f>F768</f>
        <v>0</v>
      </c>
      <c r="G767" s="36">
        <f t="shared" si="81"/>
        <v>0</v>
      </c>
      <c r="H767" s="9">
        <f t="shared" si="84"/>
        <v>0</v>
      </c>
      <c r="I767" s="9">
        <f t="shared" si="84"/>
        <v>0</v>
      </c>
      <c r="J767" s="20"/>
      <c r="K767" s="21"/>
    </row>
    <row r="768" spans="1:11" s="22" customFormat="1" ht="30" hidden="1" outlineLevel="7" x14ac:dyDescent="0.25">
      <c r="A768" s="26" t="s">
        <v>21</v>
      </c>
      <c r="B768" s="13" t="s">
        <v>6</v>
      </c>
      <c r="C768" s="13" t="s">
        <v>830</v>
      </c>
      <c r="D768" s="13" t="s">
        <v>142</v>
      </c>
      <c r="E768" s="13" t="s">
        <v>22</v>
      </c>
      <c r="F768" s="9">
        <f>F769</f>
        <v>0</v>
      </c>
      <c r="G768" s="36">
        <f t="shared" si="81"/>
        <v>0</v>
      </c>
      <c r="H768" s="9">
        <f t="shared" si="84"/>
        <v>0</v>
      </c>
      <c r="I768" s="9">
        <f t="shared" si="84"/>
        <v>0</v>
      </c>
      <c r="J768" s="20"/>
      <c r="K768" s="21"/>
    </row>
    <row r="769" spans="1:11" s="22" customFormat="1" ht="30" hidden="1" outlineLevel="7" x14ac:dyDescent="0.25">
      <c r="A769" s="26" t="s">
        <v>23</v>
      </c>
      <c r="B769" s="13" t="s">
        <v>6</v>
      </c>
      <c r="C769" s="13" t="s">
        <v>830</v>
      </c>
      <c r="D769" s="13" t="s">
        <v>142</v>
      </c>
      <c r="E769" s="13" t="s">
        <v>24</v>
      </c>
      <c r="F769" s="9"/>
      <c r="G769" s="36">
        <f t="shared" si="81"/>
        <v>0</v>
      </c>
      <c r="H769" s="9"/>
      <c r="I769" s="9"/>
      <c r="J769" s="20"/>
      <c r="K769" s="21"/>
    </row>
    <row r="770" spans="1:11" s="22" customFormat="1" ht="30" hidden="1" outlineLevel="1" x14ac:dyDescent="0.25">
      <c r="A770" s="26" t="s">
        <v>143</v>
      </c>
      <c r="B770" s="13" t="s">
        <v>6</v>
      </c>
      <c r="C770" s="13" t="s">
        <v>830</v>
      </c>
      <c r="D770" s="13" t="s">
        <v>144</v>
      </c>
      <c r="E770" s="13"/>
      <c r="F770" s="9">
        <f>F771</f>
        <v>0</v>
      </c>
      <c r="G770" s="36">
        <f t="shared" si="81"/>
        <v>0</v>
      </c>
      <c r="H770" s="9">
        <f t="shared" ref="H770:I772" si="85">H771</f>
        <v>0</v>
      </c>
      <c r="I770" s="9">
        <f t="shared" si="85"/>
        <v>0</v>
      </c>
      <c r="J770" s="20"/>
      <c r="K770" s="21"/>
    </row>
    <row r="771" spans="1:11" s="22" customFormat="1" ht="30" hidden="1" outlineLevel="2" x14ac:dyDescent="0.25">
      <c r="A771" s="26" t="s">
        <v>145</v>
      </c>
      <c r="B771" s="13" t="s">
        <v>6</v>
      </c>
      <c r="C771" s="13" t="s">
        <v>830</v>
      </c>
      <c r="D771" s="13" t="s">
        <v>146</v>
      </c>
      <c r="E771" s="13"/>
      <c r="F771" s="9">
        <f>F772</f>
        <v>0</v>
      </c>
      <c r="G771" s="36">
        <f t="shared" si="81"/>
        <v>0</v>
      </c>
      <c r="H771" s="9">
        <f t="shared" si="85"/>
        <v>0</v>
      </c>
      <c r="I771" s="9">
        <f t="shared" si="85"/>
        <v>0</v>
      </c>
      <c r="J771" s="20"/>
      <c r="K771" s="21"/>
    </row>
    <row r="772" spans="1:11" s="22" customFormat="1" ht="30" hidden="1" outlineLevel="3" x14ac:dyDescent="0.25">
      <c r="A772" s="26" t="s">
        <v>21</v>
      </c>
      <c r="B772" s="13" t="s">
        <v>6</v>
      </c>
      <c r="C772" s="13" t="s">
        <v>830</v>
      </c>
      <c r="D772" s="13" t="s">
        <v>146</v>
      </c>
      <c r="E772" s="13" t="s">
        <v>22</v>
      </c>
      <c r="F772" s="9">
        <f>F773</f>
        <v>0</v>
      </c>
      <c r="G772" s="36">
        <f t="shared" si="81"/>
        <v>0</v>
      </c>
      <c r="H772" s="9">
        <f t="shared" si="85"/>
        <v>0</v>
      </c>
      <c r="I772" s="9">
        <f t="shared" si="85"/>
        <v>0</v>
      </c>
      <c r="J772" s="20"/>
      <c r="K772" s="21"/>
    </row>
    <row r="773" spans="1:11" s="22" customFormat="1" ht="36" hidden="1" customHeight="1" outlineLevel="5" x14ac:dyDescent="0.25">
      <c r="A773" s="26" t="s">
        <v>23</v>
      </c>
      <c r="B773" s="13" t="s">
        <v>6</v>
      </c>
      <c r="C773" s="13" t="s">
        <v>830</v>
      </c>
      <c r="D773" s="13" t="s">
        <v>146</v>
      </c>
      <c r="E773" s="13" t="s">
        <v>24</v>
      </c>
      <c r="F773" s="9"/>
      <c r="G773" s="36">
        <f t="shared" si="81"/>
        <v>0</v>
      </c>
      <c r="H773" s="9"/>
      <c r="I773" s="9"/>
      <c r="J773" s="20"/>
      <c r="K773" s="21"/>
    </row>
    <row r="774" spans="1:11" s="22" customFormat="1" outlineLevel="6" x14ac:dyDescent="0.25">
      <c r="A774" s="23" t="s">
        <v>539</v>
      </c>
      <c r="B774" s="24" t="s">
        <v>6</v>
      </c>
      <c r="C774" s="24" t="s">
        <v>831</v>
      </c>
      <c r="D774" s="24"/>
      <c r="E774" s="24"/>
      <c r="F774" s="25">
        <f>F775</f>
        <v>5414000</v>
      </c>
      <c r="G774" s="36">
        <f t="shared" si="81"/>
        <v>0</v>
      </c>
      <c r="H774" s="25">
        <f>H775</f>
        <v>5414000</v>
      </c>
      <c r="I774" s="25">
        <f>I775</f>
        <v>5414000</v>
      </c>
      <c r="J774" s="20"/>
      <c r="K774" s="21"/>
    </row>
    <row r="775" spans="1:11" s="22" customFormat="1" outlineLevel="7" x14ac:dyDescent="0.25">
      <c r="A775" s="23" t="s">
        <v>540</v>
      </c>
      <c r="B775" s="24" t="s">
        <v>6</v>
      </c>
      <c r="C775" s="24" t="s">
        <v>832</v>
      </c>
      <c r="D775" s="24"/>
      <c r="E775" s="24"/>
      <c r="F775" s="25">
        <f>F776</f>
        <v>5414000</v>
      </c>
      <c r="G775" s="36">
        <f t="shared" si="81"/>
        <v>0</v>
      </c>
      <c r="H775" s="25">
        <f>H776</f>
        <v>5414000</v>
      </c>
      <c r="I775" s="25">
        <f>I776</f>
        <v>5414000</v>
      </c>
      <c r="J775" s="20"/>
      <c r="K775" s="21"/>
    </row>
    <row r="776" spans="1:11" s="22" customFormat="1" ht="35.25" customHeight="1" outlineLevel="7" x14ac:dyDescent="0.25">
      <c r="A776" s="26" t="s">
        <v>541</v>
      </c>
      <c r="B776" s="13" t="s">
        <v>6</v>
      </c>
      <c r="C776" s="13" t="s">
        <v>832</v>
      </c>
      <c r="D776" s="13" t="s">
        <v>542</v>
      </c>
      <c r="E776" s="13"/>
      <c r="F776" s="9">
        <f>F777+F781+F789+F785</f>
        <v>5414000</v>
      </c>
      <c r="G776" s="36">
        <f t="shared" si="81"/>
        <v>0</v>
      </c>
      <c r="H776" s="9">
        <f>H777+H781+H789+H785</f>
        <v>5414000</v>
      </c>
      <c r="I776" s="9">
        <f>I777+I781+I789+I785</f>
        <v>5414000</v>
      </c>
      <c r="J776" s="20"/>
      <c r="K776" s="21"/>
    </row>
    <row r="777" spans="1:11" s="22" customFormat="1" ht="45" outlineLevel="5" x14ac:dyDescent="0.25">
      <c r="A777" s="26" t="s">
        <v>543</v>
      </c>
      <c r="B777" s="13" t="s">
        <v>6</v>
      </c>
      <c r="C777" s="13" t="s">
        <v>832</v>
      </c>
      <c r="D777" s="13" t="s">
        <v>544</v>
      </c>
      <c r="E777" s="13"/>
      <c r="F777" s="9">
        <f>F778</f>
        <v>4876000</v>
      </c>
      <c r="G777" s="36">
        <f t="shared" si="81"/>
        <v>0</v>
      </c>
      <c r="H777" s="9">
        <f t="shared" ref="H777:I779" si="86">H778</f>
        <v>4876000</v>
      </c>
      <c r="I777" s="9">
        <f t="shared" si="86"/>
        <v>4876000</v>
      </c>
      <c r="J777" s="20"/>
      <c r="K777" s="21"/>
    </row>
    <row r="778" spans="1:11" s="22" customFormat="1" ht="30" outlineLevel="6" x14ac:dyDescent="0.25">
      <c r="A778" s="26" t="s">
        <v>545</v>
      </c>
      <c r="B778" s="13" t="s">
        <v>6</v>
      </c>
      <c r="C778" s="13" t="s">
        <v>832</v>
      </c>
      <c r="D778" s="13" t="s">
        <v>546</v>
      </c>
      <c r="E778" s="13"/>
      <c r="F778" s="9">
        <f>F779</f>
        <v>4876000</v>
      </c>
      <c r="G778" s="36">
        <f t="shared" si="81"/>
        <v>0</v>
      </c>
      <c r="H778" s="9">
        <f t="shared" si="86"/>
        <v>4876000</v>
      </c>
      <c r="I778" s="9">
        <f t="shared" si="86"/>
        <v>4876000</v>
      </c>
      <c r="J778" s="20"/>
      <c r="K778" s="21"/>
    </row>
    <row r="779" spans="1:11" s="22" customFormat="1" ht="30" outlineLevel="7" x14ac:dyDescent="0.25">
      <c r="A779" s="26" t="s">
        <v>249</v>
      </c>
      <c r="B779" s="13" t="s">
        <v>6</v>
      </c>
      <c r="C779" s="13" t="s">
        <v>832</v>
      </c>
      <c r="D779" s="13" t="s">
        <v>546</v>
      </c>
      <c r="E779" s="13" t="s">
        <v>250</v>
      </c>
      <c r="F779" s="9">
        <f>F780</f>
        <v>4876000</v>
      </c>
      <c r="G779" s="36">
        <f t="shared" si="81"/>
        <v>0</v>
      </c>
      <c r="H779" s="9">
        <f t="shared" si="86"/>
        <v>4876000</v>
      </c>
      <c r="I779" s="9">
        <f t="shared" si="86"/>
        <v>4876000</v>
      </c>
      <c r="J779" s="20"/>
      <c r="K779" s="21"/>
    </row>
    <row r="780" spans="1:11" s="22" customFormat="1" outlineLevel="7" x14ac:dyDescent="0.25">
      <c r="A780" s="26" t="s">
        <v>547</v>
      </c>
      <c r="B780" s="13" t="s">
        <v>6</v>
      </c>
      <c r="C780" s="13" t="s">
        <v>832</v>
      </c>
      <c r="D780" s="13" t="s">
        <v>546</v>
      </c>
      <c r="E780" s="13" t="s">
        <v>548</v>
      </c>
      <c r="F780" s="9">
        <v>4876000</v>
      </c>
      <c r="G780" s="36">
        <f t="shared" si="81"/>
        <v>0</v>
      </c>
      <c r="H780" s="9">
        <v>4876000</v>
      </c>
      <c r="I780" s="9">
        <v>4876000</v>
      </c>
      <c r="J780" s="20"/>
      <c r="K780" s="21"/>
    </row>
    <row r="781" spans="1:11" s="22" customFormat="1" ht="30" customHeight="1" outlineLevel="7" x14ac:dyDescent="0.25">
      <c r="A781" s="26" t="s">
        <v>549</v>
      </c>
      <c r="B781" s="13" t="s">
        <v>6</v>
      </c>
      <c r="C781" s="13" t="s">
        <v>832</v>
      </c>
      <c r="D781" s="13" t="s">
        <v>550</v>
      </c>
      <c r="E781" s="13"/>
      <c r="F781" s="9">
        <f>F782</f>
        <v>288000</v>
      </c>
      <c r="G781" s="36">
        <f t="shared" si="81"/>
        <v>0</v>
      </c>
      <c r="H781" s="9">
        <f t="shared" ref="H781:I783" si="87">H782</f>
        <v>288000</v>
      </c>
      <c r="I781" s="9">
        <f t="shared" si="87"/>
        <v>288000</v>
      </c>
      <c r="J781" s="20"/>
      <c r="K781" s="21"/>
    </row>
    <row r="782" spans="1:11" s="22" customFormat="1" ht="34.5" customHeight="1" outlineLevel="7" x14ac:dyDescent="0.25">
      <c r="A782" s="26" t="s">
        <v>551</v>
      </c>
      <c r="B782" s="13" t="s">
        <v>6</v>
      </c>
      <c r="C782" s="13" t="s">
        <v>832</v>
      </c>
      <c r="D782" s="13" t="s">
        <v>552</v>
      </c>
      <c r="E782" s="13"/>
      <c r="F782" s="9">
        <f>F783</f>
        <v>288000</v>
      </c>
      <c r="G782" s="36">
        <f t="shared" si="81"/>
        <v>0</v>
      </c>
      <c r="H782" s="9">
        <f t="shared" si="87"/>
        <v>288000</v>
      </c>
      <c r="I782" s="9">
        <f t="shared" si="87"/>
        <v>288000</v>
      </c>
      <c r="J782" s="20"/>
      <c r="K782" s="21"/>
    </row>
    <row r="783" spans="1:11" s="22" customFormat="1" ht="30" outlineLevel="7" x14ac:dyDescent="0.25">
      <c r="A783" s="26" t="s">
        <v>249</v>
      </c>
      <c r="B783" s="13" t="s">
        <v>6</v>
      </c>
      <c r="C783" s="13" t="s">
        <v>832</v>
      </c>
      <c r="D783" s="13" t="s">
        <v>552</v>
      </c>
      <c r="E783" s="13" t="s">
        <v>250</v>
      </c>
      <c r="F783" s="9">
        <f>F784</f>
        <v>288000</v>
      </c>
      <c r="G783" s="36">
        <f t="shared" si="81"/>
        <v>0</v>
      </c>
      <c r="H783" s="9">
        <f t="shared" si="87"/>
        <v>288000</v>
      </c>
      <c r="I783" s="9">
        <f t="shared" si="87"/>
        <v>288000</v>
      </c>
      <c r="J783" s="20"/>
      <c r="K783" s="21"/>
    </row>
    <row r="784" spans="1:11" s="22" customFormat="1" outlineLevel="7" x14ac:dyDescent="0.25">
      <c r="A784" s="26" t="s">
        <v>547</v>
      </c>
      <c r="B784" s="13" t="s">
        <v>6</v>
      </c>
      <c r="C784" s="13" t="s">
        <v>832</v>
      </c>
      <c r="D784" s="13" t="s">
        <v>552</v>
      </c>
      <c r="E784" s="13" t="s">
        <v>548</v>
      </c>
      <c r="F784" s="9">
        <v>288000</v>
      </c>
      <c r="G784" s="36">
        <f t="shared" si="81"/>
        <v>0</v>
      </c>
      <c r="H784" s="9">
        <v>288000</v>
      </c>
      <c r="I784" s="9">
        <v>288000</v>
      </c>
      <c r="J784" s="20"/>
      <c r="K784" s="21"/>
    </row>
    <row r="785" spans="1:11" s="22" customFormat="1" ht="32.25" customHeight="1" outlineLevel="7" x14ac:dyDescent="0.25">
      <c r="A785" s="26" t="s">
        <v>958</v>
      </c>
      <c r="B785" s="13" t="s">
        <v>6</v>
      </c>
      <c r="C785" s="13" t="s">
        <v>832</v>
      </c>
      <c r="D785" s="13" t="s">
        <v>961</v>
      </c>
      <c r="E785" s="13"/>
      <c r="F785" s="9">
        <f>F786</f>
        <v>50000</v>
      </c>
      <c r="G785" s="36">
        <f t="shared" si="81"/>
        <v>0</v>
      </c>
      <c r="H785" s="9">
        <f t="shared" ref="H785:I787" si="88">H786</f>
        <v>50000</v>
      </c>
      <c r="I785" s="9">
        <f t="shared" si="88"/>
        <v>50000</v>
      </c>
      <c r="J785" s="20"/>
      <c r="K785" s="21"/>
    </row>
    <row r="786" spans="1:11" s="22" customFormat="1" ht="23.25" customHeight="1" outlineLevel="7" x14ac:dyDescent="0.25">
      <c r="A786" s="26" t="s">
        <v>959</v>
      </c>
      <c r="B786" s="13" t="s">
        <v>6</v>
      </c>
      <c r="C786" s="13" t="s">
        <v>832</v>
      </c>
      <c r="D786" s="13" t="s">
        <v>960</v>
      </c>
      <c r="E786" s="13"/>
      <c r="F786" s="9">
        <f>F787</f>
        <v>50000</v>
      </c>
      <c r="G786" s="36">
        <f t="shared" si="81"/>
        <v>0</v>
      </c>
      <c r="H786" s="9">
        <f t="shared" si="88"/>
        <v>50000</v>
      </c>
      <c r="I786" s="9">
        <f t="shared" si="88"/>
        <v>50000</v>
      </c>
      <c r="J786" s="20"/>
      <c r="K786" s="21"/>
    </row>
    <row r="787" spans="1:11" s="22" customFormat="1" ht="30" outlineLevel="7" x14ac:dyDescent="0.25">
      <c r="A787" s="26" t="s">
        <v>21</v>
      </c>
      <c r="B787" s="13" t="s">
        <v>6</v>
      </c>
      <c r="C787" s="13" t="s">
        <v>832</v>
      </c>
      <c r="D787" s="13" t="s">
        <v>960</v>
      </c>
      <c r="E787" s="13" t="s">
        <v>438</v>
      </c>
      <c r="F787" s="9">
        <f>F788</f>
        <v>50000</v>
      </c>
      <c r="G787" s="36">
        <f t="shared" si="81"/>
        <v>0</v>
      </c>
      <c r="H787" s="9">
        <f t="shared" si="88"/>
        <v>50000</v>
      </c>
      <c r="I787" s="9">
        <f t="shared" si="88"/>
        <v>50000</v>
      </c>
      <c r="J787" s="20"/>
      <c r="K787" s="21"/>
    </row>
    <row r="788" spans="1:11" s="22" customFormat="1" outlineLevel="7" x14ac:dyDescent="0.25">
      <c r="A788" s="26" t="s">
        <v>458</v>
      </c>
      <c r="B788" s="13" t="s">
        <v>6</v>
      </c>
      <c r="C788" s="13" t="s">
        <v>832</v>
      </c>
      <c r="D788" s="13" t="s">
        <v>960</v>
      </c>
      <c r="E788" s="13" t="s">
        <v>459</v>
      </c>
      <c r="F788" s="9">
        <v>50000</v>
      </c>
      <c r="G788" s="36">
        <f t="shared" si="81"/>
        <v>0</v>
      </c>
      <c r="H788" s="9">
        <v>50000</v>
      </c>
      <c r="I788" s="9">
        <v>50000</v>
      </c>
      <c r="J788" s="20"/>
      <c r="K788" s="21"/>
    </row>
    <row r="789" spans="1:11" s="22" customFormat="1" ht="75" x14ac:dyDescent="0.25">
      <c r="A789" s="46" t="s">
        <v>1027</v>
      </c>
      <c r="B789" s="13" t="s">
        <v>6</v>
      </c>
      <c r="C789" s="13" t="s">
        <v>832</v>
      </c>
      <c r="D789" s="13" t="s">
        <v>858</v>
      </c>
      <c r="E789" s="13"/>
      <c r="F789" s="9">
        <f>F790</f>
        <v>200000</v>
      </c>
      <c r="G789" s="36">
        <f t="shared" si="81"/>
        <v>0</v>
      </c>
      <c r="H789" s="9">
        <f t="shared" ref="H789:I791" si="89">H790</f>
        <v>200000</v>
      </c>
      <c r="I789" s="9">
        <f t="shared" si="89"/>
        <v>200000</v>
      </c>
      <c r="J789" s="20"/>
      <c r="K789" s="21"/>
    </row>
    <row r="790" spans="1:11" s="22" customFormat="1" ht="61.5" customHeight="1" outlineLevel="1" x14ac:dyDescent="0.25">
      <c r="A790" s="54" t="s">
        <v>1028</v>
      </c>
      <c r="B790" s="13" t="s">
        <v>6</v>
      </c>
      <c r="C790" s="13" t="s">
        <v>832</v>
      </c>
      <c r="D790" s="13" t="s">
        <v>859</v>
      </c>
      <c r="E790" s="13"/>
      <c r="F790" s="9">
        <f>F791</f>
        <v>200000</v>
      </c>
      <c r="G790" s="36">
        <f t="shared" si="81"/>
        <v>0</v>
      </c>
      <c r="H790" s="9">
        <f t="shared" si="89"/>
        <v>200000</v>
      </c>
      <c r="I790" s="9">
        <f t="shared" si="89"/>
        <v>200000</v>
      </c>
      <c r="J790" s="20"/>
      <c r="K790" s="21"/>
    </row>
    <row r="791" spans="1:11" s="22" customFormat="1" ht="30" outlineLevel="2" x14ac:dyDescent="0.25">
      <c r="A791" s="26" t="s">
        <v>249</v>
      </c>
      <c r="B791" s="13" t="s">
        <v>6</v>
      </c>
      <c r="C791" s="13" t="s">
        <v>832</v>
      </c>
      <c r="D791" s="13" t="s">
        <v>859</v>
      </c>
      <c r="E791" s="13" t="s">
        <v>250</v>
      </c>
      <c r="F791" s="9">
        <f>F792</f>
        <v>200000</v>
      </c>
      <c r="G791" s="36">
        <f t="shared" si="81"/>
        <v>0</v>
      </c>
      <c r="H791" s="9">
        <f t="shared" si="89"/>
        <v>200000</v>
      </c>
      <c r="I791" s="9">
        <f t="shared" si="89"/>
        <v>200000</v>
      </c>
      <c r="J791" s="20"/>
      <c r="K791" s="21"/>
    </row>
    <row r="792" spans="1:11" s="22" customFormat="1" outlineLevel="3" x14ac:dyDescent="0.25">
      <c r="A792" s="26" t="s">
        <v>547</v>
      </c>
      <c r="B792" s="13" t="s">
        <v>6</v>
      </c>
      <c r="C792" s="13" t="s">
        <v>832</v>
      </c>
      <c r="D792" s="13" t="s">
        <v>859</v>
      </c>
      <c r="E792" s="13" t="s">
        <v>548</v>
      </c>
      <c r="F792" s="9">
        <v>200000</v>
      </c>
      <c r="G792" s="36">
        <f t="shared" si="81"/>
        <v>0</v>
      </c>
      <c r="H792" s="9">
        <v>200000</v>
      </c>
      <c r="I792" s="9">
        <v>200000</v>
      </c>
      <c r="J792" s="20"/>
      <c r="K792" s="21"/>
    </row>
    <row r="793" spans="1:11" s="22" customFormat="1" ht="36.75" customHeight="1" outlineLevel="5" x14ac:dyDescent="0.25">
      <c r="A793" s="17" t="s">
        <v>553</v>
      </c>
      <c r="B793" s="18" t="s">
        <v>554</v>
      </c>
      <c r="C793" s="13"/>
      <c r="D793" s="13"/>
      <c r="E793" s="13"/>
      <c r="F793" s="19">
        <f>F794+F822+F847+F874+F866</f>
        <v>134300371.74000001</v>
      </c>
      <c r="G793" s="36">
        <f t="shared" si="81"/>
        <v>8755914.8700000048</v>
      </c>
      <c r="H793" s="19">
        <f>H794+H822+H847+H874+H866</f>
        <v>144388656.28</v>
      </c>
      <c r="I793" s="19">
        <f>I794+I822+I847+I874+I866</f>
        <v>143056286.61000001</v>
      </c>
      <c r="J793" s="20"/>
      <c r="K793" s="21"/>
    </row>
    <row r="794" spans="1:11" s="22" customFormat="1" outlineLevel="6" x14ac:dyDescent="0.25">
      <c r="A794" s="23" t="s">
        <v>7</v>
      </c>
      <c r="B794" s="24" t="s">
        <v>554</v>
      </c>
      <c r="C794" s="24" t="s">
        <v>800</v>
      </c>
      <c r="D794" s="24"/>
      <c r="E794" s="24"/>
      <c r="F794" s="25">
        <f>F795+F803</f>
        <v>10846681.43</v>
      </c>
      <c r="G794" s="36">
        <f t="shared" ref="G794:G857" si="90">I794-F794</f>
        <v>-85772.729999998584</v>
      </c>
      <c r="H794" s="25">
        <f>H795+H803</f>
        <v>10902815.32</v>
      </c>
      <c r="I794" s="25">
        <f>I795+I803</f>
        <v>10760908.700000001</v>
      </c>
      <c r="J794" s="20"/>
      <c r="K794" s="21"/>
    </row>
    <row r="795" spans="1:11" s="22" customFormat="1" ht="48.75" customHeight="1" outlineLevel="7" x14ac:dyDescent="0.25">
      <c r="A795" s="23" t="s">
        <v>16</v>
      </c>
      <c r="B795" s="24" t="s">
        <v>554</v>
      </c>
      <c r="C795" s="24" t="s">
        <v>802</v>
      </c>
      <c r="D795" s="24"/>
      <c r="E795" s="24"/>
      <c r="F795" s="25">
        <f>F796</f>
        <v>10358077.09</v>
      </c>
      <c r="G795" s="36">
        <f t="shared" si="90"/>
        <v>-138546.61999999918</v>
      </c>
      <c r="H795" s="25">
        <f t="shared" ref="H795:I797" si="91">H796</f>
        <v>10358077.09</v>
      </c>
      <c r="I795" s="25">
        <f t="shared" si="91"/>
        <v>10219530.470000001</v>
      </c>
      <c r="J795" s="20"/>
      <c r="K795" s="21"/>
    </row>
    <row r="796" spans="1:11" s="22" customFormat="1" ht="48.75" customHeight="1" outlineLevel="7" x14ac:dyDescent="0.25">
      <c r="A796" s="26" t="s">
        <v>979</v>
      </c>
      <c r="B796" s="13" t="s">
        <v>554</v>
      </c>
      <c r="C796" s="13" t="s">
        <v>802</v>
      </c>
      <c r="D796" s="13" t="s">
        <v>9</v>
      </c>
      <c r="E796" s="13"/>
      <c r="F796" s="9">
        <f>F797</f>
        <v>10358077.09</v>
      </c>
      <c r="G796" s="36">
        <f t="shared" si="90"/>
        <v>-138546.61999999918</v>
      </c>
      <c r="H796" s="9">
        <f t="shared" si="91"/>
        <v>10358077.09</v>
      </c>
      <c r="I796" s="9">
        <f t="shared" si="91"/>
        <v>10219530.470000001</v>
      </c>
      <c r="J796" s="20"/>
      <c r="K796" s="21"/>
    </row>
    <row r="797" spans="1:11" s="22" customFormat="1" ht="30" outlineLevel="7" x14ac:dyDescent="0.25">
      <c r="A797" s="26" t="s">
        <v>555</v>
      </c>
      <c r="B797" s="13" t="s">
        <v>554</v>
      </c>
      <c r="C797" s="13" t="s">
        <v>802</v>
      </c>
      <c r="D797" s="13" t="s">
        <v>556</v>
      </c>
      <c r="E797" s="13"/>
      <c r="F797" s="9">
        <f>F798</f>
        <v>10358077.09</v>
      </c>
      <c r="G797" s="36">
        <f t="shared" si="90"/>
        <v>-138546.61999999918</v>
      </c>
      <c r="H797" s="9">
        <f t="shared" si="91"/>
        <v>10358077.09</v>
      </c>
      <c r="I797" s="9">
        <f t="shared" si="91"/>
        <v>10219530.470000001</v>
      </c>
      <c r="J797" s="20"/>
      <c r="K797" s="21"/>
    </row>
    <row r="798" spans="1:11" s="22" customFormat="1" outlineLevel="7" x14ac:dyDescent="0.25">
      <c r="A798" s="26" t="s">
        <v>557</v>
      </c>
      <c r="B798" s="13" t="s">
        <v>554</v>
      </c>
      <c r="C798" s="13" t="s">
        <v>802</v>
      </c>
      <c r="D798" s="13" t="s">
        <v>558</v>
      </c>
      <c r="E798" s="13"/>
      <c r="F798" s="9">
        <f>F799+F801</f>
        <v>10358077.09</v>
      </c>
      <c r="G798" s="36">
        <f t="shared" si="90"/>
        <v>-138546.61999999918</v>
      </c>
      <c r="H798" s="9">
        <f>H799+H801</f>
        <v>10358077.09</v>
      </c>
      <c r="I798" s="9">
        <f>I799+I801</f>
        <v>10219530.470000001</v>
      </c>
      <c r="J798" s="20"/>
      <c r="K798" s="21"/>
    </row>
    <row r="799" spans="1:11" s="22" customFormat="1" ht="48.75" customHeight="1" outlineLevel="2" x14ac:dyDescent="0.25">
      <c r="A799" s="26" t="s">
        <v>12</v>
      </c>
      <c r="B799" s="13" t="s">
        <v>554</v>
      </c>
      <c r="C799" s="13" t="s">
        <v>802</v>
      </c>
      <c r="D799" s="13" t="s">
        <v>558</v>
      </c>
      <c r="E799" s="13" t="s">
        <v>13</v>
      </c>
      <c r="F799" s="9">
        <f>F800</f>
        <v>9291577.0899999999</v>
      </c>
      <c r="G799" s="36">
        <f t="shared" si="90"/>
        <v>292089.13000000082</v>
      </c>
      <c r="H799" s="9">
        <f>H800</f>
        <v>9691577.0899999999</v>
      </c>
      <c r="I799" s="9">
        <f>I800</f>
        <v>9583666.2200000007</v>
      </c>
      <c r="J799" s="20"/>
      <c r="K799" s="21"/>
    </row>
    <row r="800" spans="1:11" s="22" customFormat="1" ht="30" outlineLevel="3" x14ac:dyDescent="0.25">
      <c r="A800" s="26" t="s">
        <v>14</v>
      </c>
      <c r="B800" s="13" t="s">
        <v>554</v>
      </c>
      <c r="C800" s="13" t="s">
        <v>802</v>
      </c>
      <c r="D800" s="13" t="s">
        <v>558</v>
      </c>
      <c r="E800" s="13" t="s">
        <v>15</v>
      </c>
      <c r="F800" s="10">
        <v>9291577.0899999999</v>
      </c>
      <c r="G800" s="36">
        <f t="shared" si="90"/>
        <v>292089.13000000082</v>
      </c>
      <c r="H800" s="10">
        <v>9691577.0899999999</v>
      </c>
      <c r="I800" s="10">
        <v>9583666.2200000007</v>
      </c>
      <c r="J800" s="20"/>
      <c r="K800" s="21"/>
    </row>
    <row r="801" spans="1:11" s="22" customFormat="1" ht="30" outlineLevel="5" x14ac:dyDescent="0.25">
      <c r="A801" s="26" t="s">
        <v>21</v>
      </c>
      <c r="B801" s="13" t="s">
        <v>554</v>
      </c>
      <c r="C801" s="13" t="s">
        <v>802</v>
      </c>
      <c r="D801" s="13" t="s">
        <v>558</v>
      </c>
      <c r="E801" s="13" t="s">
        <v>22</v>
      </c>
      <c r="F801" s="9">
        <f>F802</f>
        <v>1066500</v>
      </c>
      <c r="G801" s="36">
        <f t="shared" si="90"/>
        <v>-430635.75</v>
      </c>
      <c r="H801" s="9">
        <f>H802</f>
        <v>666500</v>
      </c>
      <c r="I801" s="9">
        <f>I802</f>
        <v>635864.25</v>
      </c>
      <c r="J801" s="20"/>
      <c r="K801" s="21"/>
    </row>
    <row r="802" spans="1:11" s="22" customFormat="1" ht="30" outlineLevel="6" x14ac:dyDescent="0.25">
      <c r="A802" s="26" t="s">
        <v>23</v>
      </c>
      <c r="B802" s="13" t="s">
        <v>554</v>
      </c>
      <c r="C802" s="13" t="s">
        <v>802</v>
      </c>
      <c r="D802" s="13" t="s">
        <v>558</v>
      </c>
      <c r="E802" s="13" t="s">
        <v>24</v>
      </c>
      <c r="F802" s="9">
        <v>1066500</v>
      </c>
      <c r="G802" s="36">
        <f t="shared" si="90"/>
        <v>-430635.75</v>
      </c>
      <c r="H802" s="9">
        <v>666500</v>
      </c>
      <c r="I802" s="9">
        <v>635864.25</v>
      </c>
      <c r="J802" s="20"/>
      <c r="K802" s="21"/>
    </row>
    <row r="803" spans="1:11" s="22" customFormat="1" outlineLevel="7" x14ac:dyDescent="0.25">
      <c r="A803" s="23" t="s">
        <v>69</v>
      </c>
      <c r="B803" s="24" t="s">
        <v>554</v>
      </c>
      <c r="C803" s="24" t="s">
        <v>806</v>
      </c>
      <c r="D803" s="24"/>
      <c r="E803" s="24"/>
      <c r="F803" s="25">
        <f>F804+F809</f>
        <v>488604.34</v>
      </c>
      <c r="G803" s="36">
        <f t="shared" si="90"/>
        <v>52773.889999999956</v>
      </c>
      <c r="H803" s="25">
        <f>H804+H809</f>
        <v>544738.23</v>
      </c>
      <c r="I803" s="25">
        <f>I804+I809</f>
        <v>541378.23</v>
      </c>
      <c r="J803" s="20"/>
      <c r="K803" s="21"/>
    </row>
    <row r="804" spans="1:11" s="22" customFormat="1" ht="45" hidden="1" outlineLevel="7" x14ac:dyDescent="0.25">
      <c r="A804" s="26" t="s">
        <v>979</v>
      </c>
      <c r="B804" s="13" t="s">
        <v>554</v>
      </c>
      <c r="C804" s="13" t="s">
        <v>806</v>
      </c>
      <c r="D804" s="13" t="s">
        <v>9</v>
      </c>
      <c r="E804" s="13"/>
      <c r="F804" s="9">
        <f>F805</f>
        <v>0</v>
      </c>
      <c r="G804" s="36">
        <f t="shared" si="90"/>
        <v>0</v>
      </c>
      <c r="H804" s="9">
        <f t="shared" ref="H804:I807" si="92">H805</f>
        <v>0</v>
      </c>
      <c r="I804" s="9">
        <f t="shared" si="92"/>
        <v>0</v>
      </c>
      <c r="J804" s="20"/>
      <c r="K804" s="21"/>
    </row>
    <row r="805" spans="1:11" s="22" customFormat="1" ht="45" hidden="1" outlineLevel="3" x14ac:dyDescent="0.25">
      <c r="A805" s="26" t="s">
        <v>559</v>
      </c>
      <c r="B805" s="13" t="s">
        <v>554</v>
      </c>
      <c r="C805" s="13" t="s">
        <v>806</v>
      </c>
      <c r="D805" s="13" t="s">
        <v>560</v>
      </c>
      <c r="E805" s="13"/>
      <c r="F805" s="9">
        <f>F806</f>
        <v>0</v>
      </c>
      <c r="G805" s="36">
        <f t="shared" si="90"/>
        <v>0</v>
      </c>
      <c r="H805" s="9">
        <f t="shared" si="92"/>
        <v>0</v>
      </c>
      <c r="I805" s="9">
        <f t="shared" si="92"/>
        <v>0</v>
      </c>
      <c r="J805" s="20"/>
      <c r="K805" s="21"/>
    </row>
    <row r="806" spans="1:11" s="22" customFormat="1" ht="45" hidden="1" outlineLevel="5" x14ac:dyDescent="0.25">
      <c r="A806" s="26" t="s">
        <v>561</v>
      </c>
      <c r="B806" s="13" t="s">
        <v>554</v>
      </c>
      <c r="C806" s="13" t="s">
        <v>806</v>
      </c>
      <c r="D806" s="13" t="s">
        <v>562</v>
      </c>
      <c r="E806" s="13"/>
      <c r="F806" s="9">
        <f>F807</f>
        <v>0</v>
      </c>
      <c r="G806" s="36">
        <f t="shared" si="90"/>
        <v>0</v>
      </c>
      <c r="H806" s="9">
        <f t="shared" si="92"/>
        <v>0</v>
      </c>
      <c r="I806" s="9">
        <f t="shared" si="92"/>
        <v>0</v>
      </c>
      <c r="J806" s="20"/>
      <c r="K806" s="21"/>
    </row>
    <row r="807" spans="1:11" s="22" customFormat="1" hidden="1" outlineLevel="6" x14ac:dyDescent="0.25">
      <c r="A807" s="26" t="s">
        <v>563</v>
      </c>
      <c r="B807" s="13" t="s">
        <v>554</v>
      </c>
      <c r="C807" s="13" t="s">
        <v>806</v>
      </c>
      <c r="D807" s="13" t="s">
        <v>562</v>
      </c>
      <c r="E807" s="13" t="s">
        <v>564</v>
      </c>
      <c r="F807" s="9">
        <f>F808</f>
        <v>0</v>
      </c>
      <c r="G807" s="36">
        <f t="shared" si="90"/>
        <v>0</v>
      </c>
      <c r="H807" s="9">
        <f t="shared" si="92"/>
        <v>0</v>
      </c>
      <c r="I807" s="9">
        <f t="shared" si="92"/>
        <v>0</v>
      </c>
      <c r="J807" s="20"/>
      <c r="K807" s="21"/>
    </row>
    <row r="808" spans="1:11" s="22" customFormat="1" ht="24" hidden="1" customHeight="1" outlineLevel="7" x14ac:dyDescent="0.25">
      <c r="A808" s="26" t="s">
        <v>565</v>
      </c>
      <c r="B808" s="13" t="s">
        <v>554</v>
      </c>
      <c r="C808" s="13" t="s">
        <v>806</v>
      </c>
      <c r="D808" s="13" t="s">
        <v>562</v>
      </c>
      <c r="E808" s="13" t="s">
        <v>566</v>
      </c>
      <c r="F808" s="9">
        <v>0</v>
      </c>
      <c r="G808" s="36">
        <f t="shared" si="90"/>
        <v>0</v>
      </c>
      <c r="H808" s="9">
        <v>0</v>
      </c>
      <c r="I808" s="9">
        <v>0</v>
      </c>
      <c r="J808" s="20"/>
      <c r="K808" s="21"/>
    </row>
    <row r="809" spans="1:11" s="22" customFormat="1" ht="18.75" customHeight="1" outlineLevel="7" x14ac:dyDescent="0.25">
      <c r="A809" s="26" t="s">
        <v>119</v>
      </c>
      <c r="B809" s="13" t="s">
        <v>554</v>
      </c>
      <c r="C809" s="13" t="s">
        <v>806</v>
      </c>
      <c r="D809" s="13" t="s">
        <v>120</v>
      </c>
      <c r="E809" s="13"/>
      <c r="F809" s="9">
        <f>F810+F814+F818</f>
        <v>488604.34</v>
      </c>
      <c r="G809" s="36">
        <f t="shared" si="90"/>
        <v>52773.889999999956</v>
      </c>
      <c r="H809" s="9">
        <f>H810+H814+H818</f>
        <v>544738.23</v>
      </c>
      <c r="I809" s="9">
        <f>I810+I814+I818</f>
        <v>541378.23</v>
      </c>
      <c r="J809" s="20"/>
      <c r="K809" s="21"/>
    </row>
    <row r="810" spans="1:11" s="22" customFormat="1" ht="45" outlineLevel="5" x14ac:dyDescent="0.25">
      <c r="A810" s="26" t="s">
        <v>121</v>
      </c>
      <c r="B810" s="13" t="s">
        <v>554</v>
      </c>
      <c r="C810" s="13" t="s">
        <v>806</v>
      </c>
      <c r="D810" s="13" t="s">
        <v>122</v>
      </c>
      <c r="E810" s="13"/>
      <c r="F810" s="9">
        <f>F811</f>
        <v>438604.34</v>
      </c>
      <c r="G810" s="36">
        <f t="shared" si="90"/>
        <v>56133.889999999956</v>
      </c>
      <c r="H810" s="9">
        <f t="shared" ref="H810:I812" si="93">H811</f>
        <v>494738.23</v>
      </c>
      <c r="I810" s="9">
        <f t="shared" si="93"/>
        <v>494738.23</v>
      </c>
      <c r="J810" s="20"/>
      <c r="K810" s="21"/>
    </row>
    <row r="811" spans="1:11" s="22" customFormat="1" ht="46.5" customHeight="1" outlineLevel="6" x14ac:dyDescent="0.25">
      <c r="A811" s="26" t="s">
        <v>123</v>
      </c>
      <c r="B811" s="13" t="s">
        <v>554</v>
      </c>
      <c r="C811" s="13" t="s">
        <v>806</v>
      </c>
      <c r="D811" s="13" t="s">
        <v>124</v>
      </c>
      <c r="E811" s="13"/>
      <c r="F811" s="9">
        <f>F812</f>
        <v>438604.34</v>
      </c>
      <c r="G811" s="36">
        <f t="shared" si="90"/>
        <v>56133.889999999956</v>
      </c>
      <c r="H811" s="9">
        <f t="shared" si="93"/>
        <v>494738.23</v>
      </c>
      <c r="I811" s="9">
        <f t="shared" si="93"/>
        <v>494738.23</v>
      </c>
      <c r="J811" s="20"/>
      <c r="K811" s="21"/>
    </row>
    <row r="812" spans="1:11" s="22" customFormat="1" ht="50.25" customHeight="1" outlineLevel="7" x14ac:dyDescent="0.25">
      <c r="A812" s="26" t="s">
        <v>12</v>
      </c>
      <c r="B812" s="13" t="s">
        <v>554</v>
      </c>
      <c r="C812" s="13" t="s">
        <v>806</v>
      </c>
      <c r="D812" s="13" t="s">
        <v>124</v>
      </c>
      <c r="E812" s="13" t="s">
        <v>13</v>
      </c>
      <c r="F812" s="9">
        <f>F813</f>
        <v>438604.34</v>
      </c>
      <c r="G812" s="36">
        <f t="shared" si="90"/>
        <v>56133.889999999956</v>
      </c>
      <c r="H812" s="9">
        <f t="shared" si="93"/>
        <v>494738.23</v>
      </c>
      <c r="I812" s="9">
        <f t="shared" si="93"/>
        <v>494738.23</v>
      </c>
      <c r="J812" s="20"/>
      <c r="K812" s="21"/>
    </row>
    <row r="813" spans="1:11" s="22" customFormat="1" ht="30" outlineLevel="7" x14ac:dyDescent="0.25">
      <c r="A813" s="26" t="s">
        <v>14</v>
      </c>
      <c r="B813" s="13" t="s">
        <v>554</v>
      </c>
      <c r="C813" s="13" t="s">
        <v>806</v>
      </c>
      <c r="D813" s="13" t="s">
        <v>124</v>
      </c>
      <c r="E813" s="13" t="s">
        <v>15</v>
      </c>
      <c r="F813" s="9">
        <v>438604.34</v>
      </c>
      <c r="G813" s="36">
        <f t="shared" si="90"/>
        <v>56133.889999999956</v>
      </c>
      <c r="H813" s="9">
        <v>494738.23</v>
      </c>
      <c r="I813" s="9">
        <v>494738.23</v>
      </c>
      <c r="J813" s="20"/>
      <c r="K813" s="21"/>
    </row>
    <row r="814" spans="1:11" s="22" customFormat="1" ht="30" hidden="1" outlineLevel="5" x14ac:dyDescent="0.25">
      <c r="A814" s="26" t="s">
        <v>129</v>
      </c>
      <c r="B814" s="13" t="s">
        <v>554</v>
      </c>
      <c r="C814" s="13" t="s">
        <v>806</v>
      </c>
      <c r="D814" s="13" t="s">
        <v>130</v>
      </c>
      <c r="E814" s="13"/>
      <c r="F814" s="9">
        <f>F815</f>
        <v>0</v>
      </c>
      <c r="G814" s="36">
        <f t="shared" si="90"/>
        <v>0</v>
      </c>
      <c r="H814" s="9">
        <f t="shared" ref="H814:I816" si="94">H815</f>
        <v>0</v>
      </c>
      <c r="I814" s="9">
        <f t="shared" si="94"/>
        <v>0</v>
      </c>
      <c r="J814" s="20"/>
      <c r="K814" s="21"/>
    </row>
    <row r="815" spans="1:11" s="22" customFormat="1" hidden="1" outlineLevel="6" x14ac:dyDescent="0.25">
      <c r="A815" s="26" t="s">
        <v>131</v>
      </c>
      <c r="B815" s="13" t="s">
        <v>554</v>
      </c>
      <c r="C815" s="13" t="s">
        <v>806</v>
      </c>
      <c r="D815" s="13" t="s">
        <v>132</v>
      </c>
      <c r="E815" s="13"/>
      <c r="F815" s="9">
        <f>F816</f>
        <v>0</v>
      </c>
      <c r="G815" s="36">
        <f t="shared" si="90"/>
        <v>0</v>
      </c>
      <c r="H815" s="9">
        <f t="shared" si="94"/>
        <v>0</v>
      </c>
      <c r="I815" s="9">
        <f t="shared" si="94"/>
        <v>0</v>
      </c>
      <c r="J815" s="20"/>
      <c r="K815" s="21"/>
    </row>
    <row r="816" spans="1:11" s="22" customFormat="1" ht="60" hidden="1" outlineLevel="7" x14ac:dyDescent="0.25">
      <c r="A816" s="26" t="s">
        <v>12</v>
      </c>
      <c r="B816" s="13" t="s">
        <v>554</v>
      </c>
      <c r="C816" s="13" t="s">
        <v>806</v>
      </c>
      <c r="D816" s="13" t="s">
        <v>132</v>
      </c>
      <c r="E816" s="13" t="s">
        <v>13</v>
      </c>
      <c r="F816" s="9">
        <f>F817</f>
        <v>0</v>
      </c>
      <c r="G816" s="36">
        <f t="shared" si="90"/>
        <v>0</v>
      </c>
      <c r="H816" s="9">
        <f t="shared" si="94"/>
        <v>0</v>
      </c>
      <c r="I816" s="9">
        <f t="shared" si="94"/>
        <v>0</v>
      </c>
      <c r="J816" s="20"/>
      <c r="K816" s="21"/>
    </row>
    <row r="817" spans="1:11" s="22" customFormat="1" ht="30" hidden="1" outlineLevel="7" x14ac:dyDescent="0.25">
      <c r="A817" s="26" t="s">
        <v>14</v>
      </c>
      <c r="B817" s="13" t="s">
        <v>554</v>
      </c>
      <c r="C817" s="13" t="s">
        <v>806</v>
      </c>
      <c r="D817" s="13" t="s">
        <v>132</v>
      </c>
      <c r="E817" s="13" t="s">
        <v>15</v>
      </c>
      <c r="F817" s="9"/>
      <c r="G817" s="36">
        <f t="shared" si="90"/>
        <v>0</v>
      </c>
      <c r="H817" s="9"/>
      <c r="I817" s="9"/>
      <c r="J817" s="20"/>
      <c r="K817" s="21"/>
    </row>
    <row r="818" spans="1:11" s="22" customFormat="1" ht="30" outlineLevel="1" collapsed="1" x14ac:dyDescent="0.25">
      <c r="A818" s="26" t="s">
        <v>133</v>
      </c>
      <c r="B818" s="13" t="s">
        <v>554</v>
      </c>
      <c r="C818" s="13" t="s">
        <v>806</v>
      </c>
      <c r="D818" s="13" t="s">
        <v>134</v>
      </c>
      <c r="E818" s="13"/>
      <c r="F818" s="9">
        <f>F819</f>
        <v>50000</v>
      </c>
      <c r="G818" s="36">
        <f t="shared" si="90"/>
        <v>-3360</v>
      </c>
      <c r="H818" s="9">
        <f t="shared" ref="H818:I820" si="95">H819</f>
        <v>50000</v>
      </c>
      <c r="I818" s="9">
        <f t="shared" si="95"/>
        <v>46640</v>
      </c>
      <c r="J818" s="20"/>
      <c r="K818" s="21"/>
    </row>
    <row r="819" spans="1:11" s="22" customFormat="1" outlineLevel="2" x14ac:dyDescent="0.25">
      <c r="A819" s="26" t="s">
        <v>135</v>
      </c>
      <c r="B819" s="13" t="s">
        <v>554</v>
      </c>
      <c r="C819" s="13" t="s">
        <v>806</v>
      </c>
      <c r="D819" s="13" t="s">
        <v>136</v>
      </c>
      <c r="E819" s="13"/>
      <c r="F819" s="9">
        <f>F820</f>
        <v>50000</v>
      </c>
      <c r="G819" s="36">
        <f t="shared" si="90"/>
        <v>-3360</v>
      </c>
      <c r="H819" s="9">
        <f t="shared" si="95"/>
        <v>50000</v>
      </c>
      <c r="I819" s="9">
        <f t="shared" si="95"/>
        <v>46640</v>
      </c>
      <c r="J819" s="20"/>
      <c r="K819" s="21"/>
    </row>
    <row r="820" spans="1:11" s="22" customFormat="1" ht="30" outlineLevel="3" x14ac:dyDescent="0.25">
      <c r="A820" s="26" t="s">
        <v>21</v>
      </c>
      <c r="B820" s="13" t="s">
        <v>554</v>
      </c>
      <c r="C820" s="13" t="s">
        <v>806</v>
      </c>
      <c r="D820" s="13" t="s">
        <v>136</v>
      </c>
      <c r="E820" s="13" t="s">
        <v>22</v>
      </c>
      <c r="F820" s="9">
        <f>F821</f>
        <v>50000</v>
      </c>
      <c r="G820" s="36">
        <f t="shared" si="90"/>
        <v>-3360</v>
      </c>
      <c r="H820" s="9">
        <f t="shared" si="95"/>
        <v>50000</v>
      </c>
      <c r="I820" s="9">
        <f t="shared" si="95"/>
        <v>46640</v>
      </c>
      <c r="J820" s="20"/>
      <c r="K820" s="21"/>
    </row>
    <row r="821" spans="1:11" s="22" customFormat="1" ht="30" outlineLevel="4" x14ac:dyDescent="0.25">
      <c r="A821" s="26" t="s">
        <v>23</v>
      </c>
      <c r="B821" s="13" t="s">
        <v>554</v>
      </c>
      <c r="C821" s="13" t="s">
        <v>806</v>
      </c>
      <c r="D821" s="13" t="s">
        <v>136</v>
      </c>
      <c r="E821" s="13" t="s">
        <v>24</v>
      </c>
      <c r="F821" s="9">
        <v>50000</v>
      </c>
      <c r="G821" s="36">
        <f t="shared" si="90"/>
        <v>-3360</v>
      </c>
      <c r="H821" s="9">
        <v>50000</v>
      </c>
      <c r="I821" s="9">
        <v>46640</v>
      </c>
      <c r="J821" s="20"/>
      <c r="K821" s="21"/>
    </row>
    <row r="822" spans="1:11" s="22" customFormat="1" outlineLevel="5" x14ac:dyDescent="0.25">
      <c r="A822" s="23" t="s">
        <v>197</v>
      </c>
      <c r="B822" s="24" t="s">
        <v>554</v>
      </c>
      <c r="C822" s="24" t="s">
        <v>812</v>
      </c>
      <c r="D822" s="24"/>
      <c r="E822" s="24"/>
      <c r="F822" s="25">
        <f>F823+F834</f>
        <v>22771240.140000001</v>
      </c>
      <c r="G822" s="36">
        <f t="shared" si="90"/>
        <v>-303015.21000000089</v>
      </c>
      <c r="H822" s="25">
        <f>H823+H834</f>
        <v>22877137.789999999</v>
      </c>
      <c r="I822" s="25">
        <f>I823+I834</f>
        <v>22468224.93</v>
      </c>
      <c r="J822" s="20"/>
      <c r="K822" s="21"/>
    </row>
    <row r="823" spans="1:11" s="22" customFormat="1" outlineLevel="6" x14ac:dyDescent="0.25">
      <c r="A823" s="23" t="s">
        <v>225</v>
      </c>
      <c r="B823" s="24" t="s">
        <v>554</v>
      </c>
      <c r="C823" s="24" t="s">
        <v>815</v>
      </c>
      <c r="D823" s="24"/>
      <c r="E823" s="24"/>
      <c r="F823" s="25">
        <f>F824</f>
        <v>21141240.140000001</v>
      </c>
      <c r="G823" s="36">
        <f t="shared" si="90"/>
        <v>-274451.21000000089</v>
      </c>
      <c r="H823" s="25">
        <f>H824</f>
        <v>21247137.789999999</v>
      </c>
      <c r="I823" s="25">
        <f>I824</f>
        <v>20866788.93</v>
      </c>
      <c r="J823" s="20"/>
      <c r="K823" s="21"/>
    </row>
    <row r="824" spans="1:11" s="22" customFormat="1" ht="30" outlineLevel="7" x14ac:dyDescent="0.25">
      <c r="A824" s="26" t="s">
        <v>226</v>
      </c>
      <c r="B824" s="13" t="s">
        <v>554</v>
      </c>
      <c r="C824" s="13" t="s">
        <v>815</v>
      </c>
      <c r="D824" s="13" t="s">
        <v>227</v>
      </c>
      <c r="E824" s="13"/>
      <c r="F824" s="9">
        <f>F825</f>
        <v>21141240.140000001</v>
      </c>
      <c r="G824" s="36">
        <f t="shared" si="90"/>
        <v>-274451.21000000089</v>
      </c>
      <c r="H824" s="9">
        <f>H825</f>
        <v>21247137.789999999</v>
      </c>
      <c r="I824" s="9">
        <f>I825</f>
        <v>20866788.93</v>
      </c>
      <c r="J824" s="20"/>
      <c r="K824" s="21"/>
    </row>
    <row r="825" spans="1:11" s="22" customFormat="1" ht="30" outlineLevel="7" x14ac:dyDescent="0.25">
      <c r="A825" s="26" t="s">
        <v>228</v>
      </c>
      <c r="B825" s="13" t="s">
        <v>554</v>
      </c>
      <c r="C825" s="13" t="s">
        <v>815</v>
      </c>
      <c r="D825" s="13" t="s">
        <v>229</v>
      </c>
      <c r="E825" s="13"/>
      <c r="F825" s="9">
        <f>F826+F830</f>
        <v>21141240.140000001</v>
      </c>
      <c r="G825" s="36">
        <f t="shared" si="90"/>
        <v>-274451.21000000089</v>
      </c>
      <c r="H825" s="9">
        <f>H826+H830</f>
        <v>21247137.789999999</v>
      </c>
      <c r="I825" s="9">
        <f>I826+I830</f>
        <v>20866788.93</v>
      </c>
      <c r="J825" s="20"/>
      <c r="K825" s="21"/>
    </row>
    <row r="826" spans="1:11" s="22" customFormat="1" ht="45" outlineLevel="5" x14ac:dyDescent="0.25">
      <c r="A826" s="26" t="s">
        <v>230</v>
      </c>
      <c r="B826" s="13" t="s">
        <v>554</v>
      </c>
      <c r="C826" s="13" t="s">
        <v>815</v>
      </c>
      <c r="D826" s="13" t="s">
        <v>231</v>
      </c>
      <c r="E826" s="13"/>
      <c r="F826" s="9">
        <f>F827</f>
        <v>5498482.2800000003</v>
      </c>
      <c r="G826" s="36">
        <f t="shared" si="90"/>
        <v>-56102.350000000559</v>
      </c>
      <c r="H826" s="9">
        <f t="shared" ref="H826:I828" si="96">H827</f>
        <v>5442379.9299999997</v>
      </c>
      <c r="I826" s="9">
        <f t="shared" si="96"/>
        <v>5442379.9299999997</v>
      </c>
      <c r="J826" s="20"/>
      <c r="K826" s="21"/>
    </row>
    <row r="827" spans="1:11" s="22" customFormat="1" ht="35.25" customHeight="1" outlineLevel="6" x14ac:dyDescent="0.25">
      <c r="A827" s="26" t="s">
        <v>232</v>
      </c>
      <c r="B827" s="13" t="s">
        <v>554</v>
      </c>
      <c r="C827" s="13" t="s">
        <v>815</v>
      </c>
      <c r="D827" s="13" t="s">
        <v>233</v>
      </c>
      <c r="E827" s="13"/>
      <c r="F827" s="9">
        <f>F828</f>
        <v>5498482.2800000003</v>
      </c>
      <c r="G827" s="36">
        <f t="shared" si="90"/>
        <v>-56102.350000000559</v>
      </c>
      <c r="H827" s="9">
        <f t="shared" si="96"/>
        <v>5442379.9299999997</v>
      </c>
      <c r="I827" s="9">
        <f t="shared" si="96"/>
        <v>5442379.9299999997</v>
      </c>
      <c r="J827" s="20"/>
      <c r="K827" s="21"/>
    </row>
    <row r="828" spans="1:11" s="22" customFormat="1" outlineLevel="7" x14ac:dyDescent="0.25">
      <c r="A828" s="26" t="s">
        <v>563</v>
      </c>
      <c r="B828" s="13" t="s">
        <v>554</v>
      </c>
      <c r="C828" s="13" t="s">
        <v>815</v>
      </c>
      <c r="D828" s="13" t="s">
        <v>233</v>
      </c>
      <c r="E828" s="13" t="s">
        <v>564</v>
      </c>
      <c r="F828" s="9">
        <f>F829</f>
        <v>5498482.2800000003</v>
      </c>
      <c r="G828" s="36">
        <f t="shared" si="90"/>
        <v>-56102.350000000559</v>
      </c>
      <c r="H828" s="9">
        <f t="shared" si="96"/>
        <v>5442379.9299999997</v>
      </c>
      <c r="I828" s="9">
        <f t="shared" si="96"/>
        <v>5442379.9299999997</v>
      </c>
      <c r="J828" s="20"/>
      <c r="K828" s="21"/>
    </row>
    <row r="829" spans="1:11" s="22" customFormat="1" outlineLevel="7" x14ac:dyDescent="0.25">
      <c r="A829" s="26" t="s">
        <v>565</v>
      </c>
      <c r="B829" s="13" t="s">
        <v>554</v>
      </c>
      <c r="C829" s="13" t="s">
        <v>815</v>
      </c>
      <c r="D829" s="13" t="s">
        <v>233</v>
      </c>
      <c r="E829" s="13" t="s">
        <v>566</v>
      </c>
      <c r="F829" s="9">
        <v>5498482.2800000003</v>
      </c>
      <c r="G829" s="36">
        <f t="shared" si="90"/>
        <v>-56102.350000000559</v>
      </c>
      <c r="H829" s="9">
        <v>5442379.9299999997</v>
      </c>
      <c r="I829" s="9">
        <v>5442379.9299999997</v>
      </c>
      <c r="J829" s="20"/>
      <c r="K829" s="21"/>
    </row>
    <row r="830" spans="1:11" s="22" customFormat="1" ht="45" outlineLevel="2" x14ac:dyDescent="0.25">
      <c r="A830" s="26" t="s">
        <v>234</v>
      </c>
      <c r="B830" s="13" t="s">
        <v>554</v>
      </c>
      <c r="C830" s="13" t="s">
        <v>815</v>
      </c>
      <c r="D830" s="13" t="s">
        <v>235</v>
      </c>
      <c r="E830" s="13"/>
      <c r="F830" s="9">
        <f>F831</f>
        <v>15642757.859999999</v>
      </c>
      <c r="G830" s="36">
        <f t="shared" si="90"/>
        <v>-218348.8599999994</v>
      </c>
      <c r="H830" s="9">
        <f t="shared" ref="H830:I832" si="97">H831</f>
        <v>15804757.859999999</v>
      </c>
      <c r="I830" s="9">
        <f t="shared" si="97"/>
        <v>15424409</v>
      </c>
      <c r="J830" s="20"/>
      <c r="K830" s="21"/>
    </row>
    <row r="831" spans="1:11" s="22" customFormat="1" ht="30" outlineLevel="2" x14ac:dyDescent="0.25">
      <c r="A831" s="26" t="s">
        <v>236</v>
      </c>
      <c r="B831" s="13" t="s">
        <v>554</v>
      </c>
      <c r="C831" s="13" t="s">
        <v>815</v>
      </c>
      <c r="D831" s="13" t="s">
        <v>237</v>
      </c>
      <c r="E831" s="13"/>
      <c r="F831" s="9">
        <f>F832</f>
        <v>15642757.859999999</v>
      </c>
      <c r="G831" s="36">
        <f t="shared" si="90"/>
        <v>-218348.8599999994</v>
      </c>
      <c r="H831" s="9">
        <f t="shared" si="97"/>
        <v>15804757.859999999</v>
      </c>
      <c r="I831" s="9">
        <f t="shared" si="97"/>
        <v>15424409</v>
      </c>
      <c r="J831" s="20"/>
      <c r="K831" s="21"/>
    </row>
    <row r="832" spans="1:11" s="22" customFormat="1" outlineLevel="2" x14ac:dyDescent="0.25">
      <c r="A832" s="26" t="s">
        <v>563</v>
      </c>
      <c r="B832" s="13" t="s">
        <v>554</v>
      </c>
      <c r="C832" s="13" t="s">
        <v>815</v>
      </c>
      <c r="D832" s="13" t="s">
        <v>237</v>
      </c>
      <c r="E832" s="13" t="s">
        <v>564</v>
      </c>
      <c r="F832" s="9">
        <f>F833</f>
        <v>15642757.859999999</v>
      </c>
      <c r="G832" s="36">
        <f t="shared" si="90"/>
        <v>-218348.8599999994</v>
      </c>
      <c r="H832" s="9">
        <f t="shared" si="97"/>
        <v>15804757.859999999</v>
      </c>
      <c r="I832" s="9">
        <f t="shared" si="97"/>
        <v>15424409</v>
      </c>
      <c r="J832" s="20"/>
      <c r="K832" s="21"/>
    </row>
    <row r="833" spans="1:11" s="22" customFormat="1" outlineLevel="2" x14ac:dyDescent="0.25">
      <c r="A833" s="26" t="s">
        <v>565</v>
      </c>
      <c r="B833" s="13" t="s">
        <v>554</v>
      </c>
      <c r="C833" s="13" t="s">
        <v>815</v>
      </c>
      <c r="D833" s="13" t="s">
        <v>237</v>
      </c>
      <c r="E833" s="13" t="s">
        <v>566</v>
      </c>
      <c r="F833" s="9">
        <v>15642757.859999999</v>
      </c>
      <c r="G833" s="36">
        <f t="shared" si="90"/>
        <v>-218348.8599999994</v>
      </c>
      <c r="H833" s="9">
        <v>15804757.859999999</v>
      </c>
      <c r="I833" s="9">
        <v>15424409</v>
      </c>
      <c r="J833" s="20"/>
      <c r="K833" s="21"/>
    </row>
    <row r="834" spans="1:11" s="22" customFormat="1" outlineLevel="2" x14ac:dyDescent="0.25">
      <c r="A834" s="23" t="s">
        <v>238</v>
      </c>
      <c r="B834" s="24" t="s">
        <v>554</v>
      </c>
      <c r="C834" s="24" t="s">
        <v>816</v>
      </c>
      <c r="D834" s="24"/>
      <c r="E834" s="24"/>
      <c r="F834" s="9">
        <f>F835+F841</f>
        <v>1630000</v>
      </c>
      <c r="G834" s="36">
        <f t="shared" si="90"/>
        <v>-28564</v>
      </c>
      <c r="H834" s="9">
        <f>H835+H841</f>
        <v>1630000</v>
      </c>
      <c r="I834" s="9">
        <f>I835+I841</f>
        <v>1601436</v>
      </c>
      <c r="J834" s="20"/>
      <c r="K834" s="21"/>
    </row>
    <row r="835" spans="1:11" s="22" customFormat="1" ht="30" outlineLevel="2" x14ac:dyDescent="0.25">
      <c r="A835" s="26" t="s">
        <v>981</v>
      </c>
      <c r="B835" s="13" t="s">
        <v>554</v>
      </c>
      <c r="C835" s="13" t="s">
        <v>816</v>
      </c>
      <c r="D835" s="13" t="s">
        <v>253</v>
      </c>
      <c r="E835" s="13"/>
      <c r="F835" s="9">
        <f t="shared" ref="F835:I839" si="98">F836</f>
        <v>80000</v>
      </c>
      <c r="G835" s="36">
        <f t="shared" si="90"/>
        <v>0</v>
      </c>
      <c r="H835" s="9">
        <f t="shared" si="98"/>
        <v>80000</v>
      </c>
      <c r="I835" s="9">
        <f t="shared" si="98"/>
        <v>80000</v>
      </c>
      <c r="J835" s="20"/>
      <c r="K835" s="21"/>
    </row>
    <row r="836" spans="1:11" s="22" customFormat="1" ht="30" outlineLevel="2" x14ac:dyDescent="0.25">
      <c r="A836" s="26" t="s">
        <v>983</v>
      </c>
      <c r="B836" s="13" t="s">
        <v>554</v>
      </c>
      <c r="C836" s="13" t="s">
        <v>816</v>
      </c>
      <c r="D836" s="13" t="s">
        <v>982</v>
      </c>
      <c r="E836" s="13"/>
      <c r="F836" s="9">
        <f t="shared" si="98"/>
        <v>80000</v>
      </c>
      <c r="G836" s="36">
        <f t="shared" si="90"/>
        <v>0</v>
      </c>
      <c r="H836" s="9">
        <f t="shared" si="98"/>
        <v>80000</v>
      </c>
      <c r="I836" s="9">
        <f t="shared" si="98"/>
        <v>80000</v>
      </c>
      <c r="J836" s="20"/>
      <c r="K836" s="21"/>
    </row>
    <row r="837" spans="1:11" s="22" customFormat="1" ht="30" outlineLevel="3" x14ac:dyDescent="0.25">
      <c r="A837" s="26" t="s">
        <v>259</v>
      </c>
      <c r="B837" s="13" t="s">
        <v>554</v>
      </c>
      <c r="C837" s="13" t="s">
        <v>816</v>
      </c>
      <c r="D837" s="13" t="s">
        <v>990</v>
      </c>
      <c r="E837" s="13"/>
      <c r="F837" s="9">
        <f t="shared" si="98"/>
        <v>80000</v>
      </c>
      <c r="G837" s="36">
        <f t="shared" si="90"/>
        <v>0</v>
      </c>
      <c r="H837" s="9">
        <f t="shared" si="98"/>
        <v>80000</v>
      </c>
      <c r="I837" s="9">
        <f t="shared" si="98"/>
        <v>80000</v>
      </c>
      <c r="J837" s="20"/>
      <c r="K837" s="21"/>
    </row>
    <row r="838" spans="1:11" s="22" customFormat="1" ht="30" outlineLevel="4" x14ac:dyDescent="0.25">
      <c r="A838" s="26" t="s">
        <v>260</v>
      </c>
      <c r="B838" s="13" t="s">
        <v>554</v>
      </c>
      <c r="C838" s="13" t="s">
        <v>816</v>
      </c>
      <c r="D838" s="13" t="s">
        <v>991</v>
      </c>
      <c r="E838" s="13"/>
      <c r="F838" s="9">
        <f t="shared" si="98"/>
        <v>80000</v>
      </c>
      <c r="G838" s="36">
        <f t="shared" si="90"/>
        <v>0</v>
      </c>
      <c r="H838" s="9">
        <f t="shared" si="98"/>
        <v>80000</v>
      </c>
      <c r="I838" s="9">
        <f t="shared" si="98"/>
        <v>80000</v>
      </c>
      <c r="J838" s="20"/>
      <c r="K838" s="21"/>
    </row>
    <row r="839" spans="1:11" s="22" customFormat="1" outlineLevel="5" x14ac:dyDescent="0.25">
      <c r="A839" s="26" t="s">
        <v>563</v>
      </c>
      <c r="B839" s="13" t="s">
        <v>554</v>
      </c>
      <c r="C839" s="13" t="s">
        <v>816</v>
      </c>
      <c r="D839" s="13" t="s">
        <v>991</v>
      </c>
      <c r="E839" s="13" t="s">
        <v>564</v>
      </c>
      <c r="F839" s="9">
        <f t="shared" si="98"/>
        <v>80000</v>
      </c>
      <c r="G839" s="36">
        <f t="shared" si="90"/>
        <v>0</v>
      </c>
      <c r="H839" s="9">
        <f t="shared" si="98"/>
        <v>80000</v>
      </c>
      <c r="I839" s="9">
        <f t="shared" si="98"/>
        <v>80000</v>
      </c>
      <c r="J839" s="20"/>
      <c r="K839" s="21"/>
    </row>
    <row r="840" spans="1:11" s="22" customFormat="1" outlineLevel="6" x14ac:dyDescent="0.25">
      <c r="A840" s="26" t="s">
        <v>565</v>
      </c>
      <c r="B840" s="13" t="s">
        <v>554</v>
      </c>
      <c r="C840" s="13" t="s">
        <v>816</v>
      </c>
      <c r="D840" s="13" t="s">
        <v>991</v>
      </c>
      <c r="E840" s="13" t="s">
        <v>566</v>
      </c>
      <c r="F840" s="9">
        <v>80000</v>
      </c>
      <c r="G840" s="36">
        <f t="shared" si="90"/>
        <v>0</v>
      </c>
      <c r="H840" s="9">
        <v>80000</v>
      </c>
      <c r="I840" s="9">
        <v>80000</v>
      </c>
      <c r="J840" s="20"/>
      <c r="K840" s="21"/>
    </row>
    <row r="841" spans="1:11" s="22" customFormat="1" ht="30" outlineLevel="7" x14ac:dyDescent="0.25">
      <c r="A841" s="26" t="s">
        <v>271</v>
      </c>
      <c r="B841" s="13" t="s">
        <v>554</v>
      </c>
      <c r="C841" s="13" t="s">
        <v>816</v>
      </c>
      <c r="D841" s="13" t="s">
        <v>272</v>
      </c>
      <c r="E841" s="13"/>
      <c r="F841" s="9">
        <f t="shared" ref="F841:I845" si="99">F842</f>
        <v>1550000</v>
      </c>
      <c r="G841" s="36">
        <f t="shared" si="90"/>
        <v>-28564</v>
      </c>
      <c r="H841" s="9">
        <f t="shared" si="99"/>
        <v>1550000</v>
      </c>
      <c r="I841" s="9">
        <f t="shared" si="99"/>
        <v>1521436</v>
      </c>
      <c r="J841" s="20"/>
      <c r="K841" s="21"/>
    </row>
    <row r="842" spans="1:11" s="22" customFormat="1" ht="30" outlineLevel="7" x14ac:dyDescent="0.25">
      <c r="A842" s="26" t="s">
        <v>273</v>
      </c>
      <c r="B842" s="13" t="s">
        <v>554</v>
      </c>
      <c r="C842" s="13" t="s">
        <v>816</v>
      </c>
      <c r="D842" s="13" t="s">
        <v>274</v>
      </c>
      <c r="E842" s="13"/>
      <c r="F842" s="9">
        <f t="shared" si="99"/>
        <v>1550000</v>
      </c>
      <c r="G842" s="36">
        <f t="shared" si="90"/>
        <v>-28564</v>
      </c>
      <c r="H842" s="9">
        <f t="shared" si="99"/>
        <v>1550000</v>
      </c>
      <c r="I842" s="9">
        <f t="shared" si="99"/>
        <v>1521436</v>
      </c>
      <c r="J842" s="20"/>
      <c r="K842" s="21"/>
    </row>
    <row r="843" spans="1:11" s="22" customFormat="1" ht="30" outlineLevel="1" x14ac:dyDescent="0.25">
      <c r="A843" s="26" t="s">
        <v>275</v>
      </c>
      <c r="B843" s="13" t="s">
        <v>554</v>
      </c>
      <c r="C843" s="13" t="s">
        <v>816</v>
      </c>
      <c r="D843" s="13" t="s">
        <v>276</v>
      </c>
      <c r="E843" s="13"/>
      <c r="F843" s="9">
        <f t="shared" si="99"/>
        <v>1550000</v>
      </c>
      <c r="G843" s="36">
        <f t="shared" si="90"/>
        <v>-28564</v>
      </c>
      <c r="H843" s="9">
        <f t="shared" si="99"/>
        <v>1550000</v>
      </c>
      <c r="I843" s="9">
        <f t="shared" si="99"/>
        <v>1521436</v>
      </c>
      <c r="J843" s="20"/>
      <c r="K843" s="21"/>
    </row>
    <row r="844" spans="1:11" s="22" customFormat="1" ht="30" outlineLevel="2" x14ac:dyDescent="0.25">
      <c r="A844" s="26" t="s">
        <v>277</v>
      </c>
      <c r="B844" s="13" t="s">
        <v>554</v>
      </c>
      <c r="C844" s="13" t="s">
        <v>816</v>
      </c>
      <c r="D844" s="13" t="s">
        <v>278</v>
      </c>
      <c r="E844" s="13"/>
      <c r="F844" s="9">
        <f t="shared" si="99"/>
        <v>1550000</v>
      </c>
      <c r="G844" s="36">
        <f t="shared" si="90"/>
        <v>-28564</v>
      </c>
      <c r="H844" s="9">
        <f t="shared" si="99"/>
        <v>1550000</v>
      </c>
      <c r="I844" s="9">
        <f t="shared" si="99"/>
        <v>1521436</v>
      </c>
      <c r="J844" s="20"/>
      <c r="K844" s="21"/>
    </row>
    <row r="845" spans="1:11" s="22" customFormat="1" outlineLevel="3" x14ac:dyDescent="0.25">
      <c r="A845" s="26" t="s">
        <v>563</v>
      </c>
      <c r="B845" s="13" t="s">
        <v>554</v>
      </c>
      <c r="C845" s="13" t="s">
        <v>816</v>
      </c>
      <c r="D845" s="13" t="s">
        <v>278</v>
      </c>
      <c r="E845" s="13" t="s">
        <v>564</v>
      </c>
      <c r="F845" s="9">
        <f t="shared" si="99"/>
        <v>1550000</v>
      </c>
      <c r="G845" s="36">
        <f t="shared" si="90"/>
        <v>-28564</v>
      </c>
      <c r="H845" s="9">
        <f t="shared" si="99"/>
        <v>1550000</v>
      </c>
      <c r="I845" s="9">
        <f t="shared" si="99"/>
        <v>1521436</v>
      </c>
      <c r="J845" s="20"/>
      <c r="K845" s="21"/>
    </row>
    <row r="846" spans="1:11" s="22" customFormat="1" outlineLevel="4" x14ac:dyDescent="0.25">
      <c r="A846" s="26" t="s">
        <v>565</v>
      </c>
      <c r="B846" s="13" t="s">
        <v>554</v>
      </c>
      <c r="C846" s="13" t="s">
        <v>816</v>
      </c>
      <c r="D846" s="13" t="s">
        <v>278</v>
      </c>
      <c r="E846" s="13" t="s">
        <v>566</v>
      </c>
      <c r="F846" s="9">
        <v>1550000</v>
      </c>
      <c r="G846" s="36">
        <f t="shared" si="90"/>
        <v>-28564</v>
      </c>
      <c r="H846" s="9">
        <v>1550000</v>
      </c>
      <c r="I846" s="9">
        <v>1521436</v>
      </c>
      <c r="J846" s="20"/>
      <c r="K846" s="21"/>
    </row>
    <row r="847" spans="1:11" s="22" customFormat="1" outlineLevel="5" x14ac:dyDescent="0.25">
      <c r="A847" s="23" t="s">
        <v>288</v>
      </c>
      <c r="B847" s="24" t="s">
        <v>554</v>
      </c>
      <c r="C847" s="24" t="s">
        <v>817</v>
      </c>
      <c r="D847" s="24"/>
      <c r="E847" s="24"/>
      <c r="F847" s="25">
        <f>F848</f>
        <v>38934297.170000002</v>
      </c>
      <c r="G847" s="36">
        <f t="shared" si="90"/>
        <v>7419670.8200000003</v>
      </c>
      <c r="H847" s="25">
        <f>H848</f>
        <v>46860550.170000002</v>
      </c>
      <c r="I847" s="25">
        <f>I848</f>
        <v>46353967.990000002</v>
      </c>
      <c r="J847" s="20"/>
      <c r="K847" s="21"/>
    </row>
    <row r="848" spans="1:11" s="22" customFormat="1" outlineLevel="6" x14ac:dyDescent="0.25">
      <c r="A848" s="23" t="s">
        <v>298</v>
      </c>
      <c r="B848" s="24" t="s">
        <v>554</v>
      </c>
      <c r="C848" s="24" t="s">
        <v>819</v>
      </c>
      <c r="D848" s="24"/>
      <c r="E848" s="24"/>
      <c r="F848" s="25">
        <f>F849+F855</f>
        <v>38934297.170000002</v>
      </c>
      <c r="G848" s="36">
        <f t="shared" si="90"/>
        <v>7419670.8200000003</v>
      </c>
      <c r="H848" s="25">
        <f>H849+H855</f>
        <v>46860550.170000002</v>
      </c>
      <c r="I848" s="25">
        <f>I849+I855</f>
        <v>46353967.990000002</v>
      </c>
      <c r="J848" s="20"/>
      <c r="K848" s="21"/>
    </row>
    <row r="849" spans="1:11" s="22" customFormat="1" ht="45" outlineLevel="7" x14ac:dyDescent="0.25">
      <c r="A849" s="26" t="s">
        <v>299</v>
      </c>
      <c r="B849" s="13" t="s">
        <v>554</v>
      </c>
      <c r="C849" s="13" t="s">
        <v>819</v>
      </c>
      <c r="D849" s="13" t="s">
        <v>300</v>
      </c>
      <c r="E849" s="13"/>
      <c r="F849" s="9">
        <f>F850</f>
        <v>1747679</v>
      </c>
      <c r="G849" s="36">
        <f t="shared" si="90"/>
        <v>-506582.17999999993</v>
      </c>
      <c r="H849" s="9">
        <f t="shared" ref="H849:I853" si="100">H850</f>
        <v>1747679</v>
      </c>
      <c r="I849" s="9">
        <f t="shared" si="100"/>
        <v>1241096.82</v>
      </c>
      <c r="J849" s="20"/>
      <c r="K849" s="21"/>
    </row>
    <row r="850" spans="1:11" s="22" customFormat="1" outlineLevel="7" x14ac:dyDescent="0.25">
      <c r="A850" s="26" t="s">
        <v>301</v>
      </c>
      <c r="B850" s="13" t="s">
        <v>554</v>
      </c>
      <c r="C850" s="13" t="s">
        <v>819</v>
      </c>
      <c r="D850" s="13" t="s">
        <v>302</v>
      </c>
      <c r="E850" s="13"/>
      <c r="F850" s="9">
        <f>F851</f>
        <v>1747679</v>
      </c>
      <c r="G850" s="36">
        <f t="shared" si="90"/>
        <v>-506582.17999999993</v>
      </c>
      <c r="H850" s="9">
        <f t="shared" si="100"/>
        <v>1747679</v>
      </c>
      <c r="I850" s="9">
        <f t="shared" si="100"/>
        <v>1241096.82</v>
      </c>
      <c r="J850" s="20"/>
      <c r="K850" s="21"/>
    </row>
    <row r="851" spans="1:11" s="22" customFormat="1" ht="48" customHeight="1" outlineLevel="3" x14ac:dyDescent="0.25">
      <c r="A851" s="26" t="s">
        <v>303</v>
      </c>
      <c r="B851" s="13" t="s">
        <v>554</v>
      </c>
      <c r="C851" s="13" t="s">
        <v>819</v>
      </c>
      <c r="D851" s="13" t="s">
        <v>304</v>
      </c>
      <c r="E851" s="13"/>
      <c r="F851" s="9">
        <f>F852</f>
        <v>1747679</v>
      </c>
      <c r="G851" s="36">
        <f t="shared" si="90"/>
        <v>-506582.17999999993</v>
      </c>
      <c r="H851" s="9">
        <f t="shared" si="100"/>
        <v>1747679</v>
      </c>
      <c r="I851" s="9">
        <f t="shared" si="100"/>
        <v>1241096.82</v>
      </c>
      <c r="J851" s="20"/>
      <c r="K851" s="21"/>
    </row>
    <row r="852" spans="1:11" s="22" customFormat="1" ht="30" outlineLevel="5" x14ac:dyDescent="0.25">
      <c r="A852" s="26" t="s">
        <v>307</v>
      </c>
      <c r="B852" s="13" t="s">
        <v>554</v>
      </c>
      <c r="C852" s="13" t="s">
        <v>819</v>
      </c>
      <c r="D852" s="13" t="s">
        <v>308</v>
      </c>
      <c r="E852" s="13"/>
      <c r="F852" s="9">
        <f>F853</f>
        <v>1747679</v>
      </c>
      <c r="G852" s="36">
        <f t="shared" si="90"/>
        <v>-506582.17999999993</v>
      </c>
      <c r="H852" s="9">
        <f t="shared" si="100"/>
        <v>1747679</v>
      </c>
      <c r="I852" s="9">
        <f t="shared" si="100"/>
        <v>1241096.82</v>
      </c>
      <c r="J852" s="20"/>
      <c r="K852" s="21"/>
    </row>
    <row r="853" spans="1:11" s="22" customFormat="1" outlineLevel="6" x14ac:dyDescent="0.25">
      <c r="A853" s="26" t="s">
        <v>563</v>
      </c>
      <c r="B853" s="13" t="s">
        <v>554</v>
      </c>
      <c r="C853" s="13" t="s">
        <v>819</v>
      </c>
      <c r="D853" s="13" t="s">
        <v>308</v>
      </c>
      <c r="E853" s="13" t="s">
        <v>564</v>
      </c>
      <c r="F853" s="9">
        <f>F854</f>
        <v>1747679</v>
      </c>
      <c r="G853" s="36">
        <f t="shared" si="90"/>
        <v>-506582.17999999993</v>
      </c>
      <c r="H853" s="9">
        <f t="shared" si="100"/>
        <v>1747679</v>
      </c>
      <c r="I853" s="9">
        <f t="shared" si="100"/>
        <v>1241096.82</v>
      </c>
      <c r="J853" s="20"/>
      <c r="K853" s="21"/>
    </row>
    <row r="854" spans="1:11" s="22" customFormat="1" outlineLevel="7" x14ac:dyDescent="0.25">
      <c r="A854" s="26" t="s">
        <v>565</v>
      </c>
      <c r="B854" s="13" t="s">
        <v>554</v>
      </c>
      <c r="C854" s="13" t="s">
        <v>819</v>
      </c>
      <c r="D854" s="13" t="s">
        <v>308</v>
      </c>
      <c r="E854" s="13" t="s">
        <v>566</v>
      </c>
      <c r="F854" s="9">
        <v>1747679</v>
      </c>
      <c r="G854" s="36">
        <f t="shared" si="90"/>
        <v>-506582.17999999993</v>
      </c>
      <c r="H854" s="9">
        <v>1747679</v>
      </c>
      <c r="I854" s="9">
        <v>1241096.82</v>
      </c>
      <c r="J854" s="20"/>
      <c r="K854" s="21"/>
    </row>
    <row r="855" spans="1:11" s="22" customFormat="1" ht="30" outlineLevel="7" x14ac:dyDescent="0.25">
      <c r="A855" s="26" t="s">
        <v>336</v>
      </c>
      <c r="B855" s="13" t="s">
        <v>554</v>
      </c>
      <c r="C855" s="13" t="s">
        <v>819</v>
      </c>
      <c r="D855" s="13" t="s">
        <v>337</v>
      </c>
      <c r="E855" s="13"/>
      <c r="F855" s="9">
        <f>F856</f>
        <v>37186618.170000002</v>
      </c>
      <c r="G855" s="36">
        <f t="shared" si="90"/>
        <v>7926253</v>
      </c>
      <c r="H855" s="9">
        <f>H856</f>
        <v>45112871.170000002</v>
      </c>
      <c r="I855" s="9">
        <f>I856</f>
        <v>45112871.170000002</v>
      </c>
      <c r="J855" s="20"/>
      <c r="K855" s="21"/>
    </row>
    <row r="856" spans="1:11" s="22" customFormat="1" outlineLevel="7" x14ac:dyDescent="0.25">
      <c r="A856" s="26" t="s">
        <v>338</v>
      </c>
      <c r="B856" s="13" t="s">
        <v>554</v>
      </c>
      <c r="C856" s="13" t="s">
        <v>819</v>
      </c>
      <c r="D856" s="13" t="s">
        <v>339</v>
      </c>
      <c r="E856" s="13"/>
      <c r="F856" s="9">
        <f>F857</f>
        <v>37186618.170000002</v>
      </c>
      <c r="G856" s="36">
        <f t="shared" si="90"/>
        <v>7926253</v>
      </c>
      <c r="H856" s="9">
        <f>H857+H860+H863</f>
        <v>45112871.170000002</v>
      </c>
      <c r="I856" s="9">
        <f>I857+I860+I863</f>
        <v>45112871.170000002</v>
      </c>
      <c r="J856" s="20"/>
      <c r="K856" s="21"/>
    </row>
    <row r="857" spans="1:11" s="22" customFormat="1" ht="45" outlineLevel="7" x14ac:dyDescent="0.25">
      <c r="A857" s="26" t="s">
        <v>340</v>
      </c>
      <c r="B857" s="13" t="s">
        <v>554</v>
      </c>
      <c r="C857" s="13" t="s">
        <v>819</v>
      </c>
      <c r="D857" s="13" t="s">
        <v>341</v>
      </c>
      <c r="E857" s="13"/>
      <c r="F857" s="9">
        <f>F858+F860</f>
        <v>37186618.170000002</v>
      </c>
      <c r="G857" s="36">
        <f t="shared" si="90"/>
        <v>-3874000</v>
      </c>
      <c r="H857" s="9">
        <f>H858</f>
        <v>33312618.170000002</v>
      </c>
      <c r="I857" s="9">
        <f>I858</f>
        <v>33312618.170000002</v>
      </c>
      <c r="J857" s="20"/>
      <c r="K857" s="21"/>
    </row>
    <row r="858" spans="1:11" s="22" customFormat="1" ht="30" outlineLevel="7" x14ac:dyDescent="0.25">
      <c r="A858" s="26" t="s">
        <v>21</v>
      </c>
      <c r="B858" s="13" t="s">
        <v>554</v>
      </c>
      <c r="C858" s="13" t="s">
        <v>819</v>
      </c>
      <c r="D858" s="13" t="s">
        <v>341</v>
      </c>
      <c r="E858" s="13" t="s">
        <v>564</v>
      </c>
      <c r="F858" s="9">
        <f>F859</f>
        <v>33492618.170000002</v>
      </c>
      <c r="G858" s="36">
        <f t="shared" ref="G858:G927" si="101">I858-F858</f>
        <v>-180000</v>
      </c>
      <c r="H858" s="9">
        <f>H859</f>
        <v>33312618.170000002</v>
      </c>
      <c r="I858" s="9">
        <f>I859</f>
        <v>33312618.170000002</v>
      </c>
      <c r="J858" s="20"/>
      <c r="K858" s="21"/>
    </row>
    <row r="859" spans="1:11" s="22" customFormat="1" ht="30" outlineLevel="7" x14ac:dyDescent="0.25">
      <c r="A859" s="26" t="s">
        <v>23</v>
      </c>
      <c r="B859" s="13" t="s">
        <v>554</v>
      </c>
      <c r="C859" s="13" t="s">
        <v>819</v>
      </c>
      <c r="D859" s="13" t="s">
        <v>341</v>
      </c>
      <c r="E859" s="13" t="s">
        <v>566</v>
      </c>
      <c r="F859" s="50">
        <v>33492618.170000002</v>
      </c>
      <c r="G859" s="36">
        <f t="shared" si="101"/>
        <v>-180000</v>
      </c>
      <c r="H859" s="50">
        <v>33312618.170000002</v>
      </c>
      <c r="I859" s="50">
        <v>33312618.170000002</v>
      </c>
      <c r="J859" s="20"/>
      <c r="K859" s="21"/>
    </row>
    <row r="860" spans="1:11" s="22" customFormat="1" ht="45" outlineLevel="7" x14ac:dyDescent="0.25">
      <c r="A860" s="43" t="s">
        <v>342</v>
      </c>
      <c r="B860" s="13" t="s">
        <v>554</v>
      </c>
      <c r="C860" s="13" t="s">
        <v>819</v>
      </c>
      <c r="D860" s="51" t="s">
        <v>343</v>
      </c>
      <c r="E860" s="45" t="s">
        <v>1025</v>
      </c>
      <c r="F860" s="50">
        <f>F861</f>
        <v>3694000</v>
      </c>
      <c r="G860" s="36">
        <f t="shared" si="101"/>
        <v>0</v>
      </c>
      <c r="H860" s="50">
        <f>H861</f>
        <v>3694000</v>
      </c>
      <c r="I860" s="50">
        <f>I861</f>
        <v>3694000</v>
      </c>
      <c r="J860" s="20"/>
      <c r="K860" s="21"/>
    </row>
    <row r="861" spans="1:11" s="22" customFormat="1" outlineLevel="7" x14ac:dyDescent="0.25">
      <c r="A861" s="43" t="s">
        <v>1049</v>
      </c>
      <c r="B861" s="13" t="s">
        <v>554</v>
      </c>
      <c r="C861" s="13" t="s">
        <v>819</v>
      </c>
      <c r="D861" s="51" t="s">
        <v>343</v>
      </c>
      <c r="E861" s="45" t="s">
        <v>564</v>
      </c>
      <c r="F861" s="50">
        <f>F862</f>
        <v>3694000</v>
      </c>
      <c r="G861" s="36">
        <f t="shared" si="101"/>
        <v>0</v>
      </c>
      <c r="H861" s="50">
        <f>H862</f>
        <v>3694000</v>
      </c>
      <c r="I861" s="50">
        <f>I862</f>
        <v>3694000</v>
      </c>
      <c r="J861" s="20"/>
      <c r="K861" s="21"/>
    </row>
    <row r="862" spans="1:11" s="22" customFormat="1" outlineLevel="7" x14ac:dyDescent="0.25">
      <c r="A862" s="43" t="s">
        <v>565</v>
      </c>
      <c r="B862" s="13" t="s">
        <v>554</v>
      </c>
      <c r="C862" s="13" t="s">
        <v>819</v>
      </c>
      <c r="D862" s="51" t="s">
        <v>343</v>
      </c>
      <c r="E862" s="45" t="s">
        <v>566</v>
      </c>
      <c r="F862" s="50">
        <v>3694000</v>
      </c>
      <c r="G862" s="36">
        <f t="shared" si="101"/>
        <v>0</v>
      </c>
      <c r="H862" s="50">
        <v>3694000</v>
      </c>
      <c r="I862" s="50">
        <v>3694000</v>
      </c>
      <c r="J862" s="20"/>
      <c r="K862" s="21"/>
    </row>
    <row r="863" spans="1:11" s="22" customFormat="1" ht="45" outlineLevel="7" x14ac:dyDescent="0.25">
      <c r="A863" s="43" t="s">
        <v>1054</v>
      </c>
      <c r="B863" s="13" t="s">
        <v>554</v>
      </c>
      <c r="C863" s="13" t="s">
        <v>819</v>
      </c>
      <c r="D863" s="51" t="s">
        <v>1055</v>
      </c>
      <c r="E863" s="45"/>
      <c r="F863" s="50"/>
      <c r="G863" s="36">
        <f t="shared" si="101"/>
        <v>8106253</v>
      </c>
      <c r="H863" s="50">
        <f>H864</f>
        <v>8106253</v>
      </c>
      <c r="I863" s="50">
        <f>I864</f>
        <v>8106253</v>
      </c>
      <c r="J863" s="20"/>
      <c r="K863" s="21"/>
    </row>
    <row r="864" spans="1:11" s="22" customFormat="1" outlineLevel="7" x14ac:dyDescent="0.25">
      <c r="A864" s="43" t="s">
        <v>1049</v>
      </c>
      <c r="B864" s="13" t="s">
        <v>554</v>
      </c>
      <c r="C864" s="13" t="s">
        <v>819</v>
      </c>
      <c r="D864" s="51" t="s">
        <v>1055</v>
      </c>
      <c r="E864" s="45">
        <v>500</v>
      </c>
      <c r="F864" s="50"/>
      <c r="G864" s="36">
        <f t="shared" si="101"/>
        <v>8106253</v>
      </c>
      <c r="H864" s="50">
        <f>H865</f>
        <v>8106253</v>
      </c>
      <c r="I864" s="50">
        <f>I865</f>
        <v>8106253</v>
      </c>
      <c r="J864" s="20"/>
      <c r="K864" s="21"/>
    </row>
    <row r="865" spans="1:11" s="22" customFormat="1" outlineLevel="7" x14ac:dyDescent="0.25">
      <c r="A865" s="43" t="s">
        <v>565</v>
      </c>
      <c r="B865" s="13" t="s">
        <v>554</v>
      </c>
      <c r="C865" s="13" t="s">
        <v>819</v>
      </c>
      <c r="D865" s="51" t="s">
        <v>1055</v>
      </c>
      <c r="E865" s="45">
        <v>540</v>
      </c>
      <c r="F865" s="50"/>
      <c r="G865" s="36">
        <f t="shared" si="101"/>
        <v>8106253</v>
      </c>
      <c r="H865" s="50">
        <v>8106253</v>
      </c>
      <c r="I865" s="50">
        <v>8106253</v>
      </c>
      <c r="J865" s="20"/>
      <c r="K865" s="21"/>
    </row>
    <row r="866" spans="1:11" s="22" customFormat="1" outlineLevel="7" x14ac:dyDescent="0.25">
      <c r="A866" s="23" t="s">
        <v>423</v>
      </c>
      <c r="B866" s="24" t="s">
        <v>554</v>
      </c>
      <c r="C866" s="24" t="s">
        <v>824</v>
      </c>
      <c r="D866" s="24"/>
      <c r="E866" s="24"/>
      <c r="F866" s="14">
        <f t="shared" ref="F866:I872" si="102">F867</f>
        <v>1000000</v>
      </c>
      <c r="G866" s="36">
        <f t="shared" si="101"/>
        <v>0</v>
      </c>
      <c r="H866" s="14">
        <f t="shared" si="102"/>
        <v>1000000</v>
      </c>
      <c r="I866" s="14">
        <f t="shared" si="102"/>
        <v>1000000</v>
      </c>
      <c r="J866" s="20"/>
      <c r="K866" s="21"/>
    </row>
    <row r="867" spans="1:11" s="22" customFormat="1" outlineLevel="7" x14ac:dyDescent="0.25">
      <c r="A867" s="23" t="s">
        <v>500</v>
      </c>
      <c r="B867" s="24" t="s">
        <v>554</v>
      </c>
      <c r="C867" s="24" t="s">
        <v>828</v>
      </c>
      <c r="D867" s="24"/>
      <c r="E867" s="24"/>
      <c r="F867" s="14">
        <f t="shared" si="102"/>
        <v>1000000</v>
      </c>
      <c r="G867" s="36">
        <f t="shared" si="101"/>
        <v>0</v>
      </c>
      <c r="H867" s="14">
        <f t="shared" si="102"/>
        <v>1000000</v>
      </c>
      <c r="I867" s="14">
        <f t="shared" si="102"/>
        <v>1000000</v>
      </c>
      <c r="J867" s="20"/>
      <c r="K867" s="21"/>
    </row>
    <row r="868" spans="1:11" s="22" customFormat="1" ht="30" outlineLevel="7" x14ac:dyDescent="0.25">
      <c r="A868" s="26" t="s">
        <v>290</v>
      </c>
      <c r="B868" s="13" t="s">
        <v>554</v>
      </c>
      <c r="C868" s="13" t="s">
        <v>828</v>
      </c>
      <c r="D868" s="13" t="s">
        <v>291</v>
      </c>
      <c r="E868" s="13"/>
      <c r="F868" s="9">
        <f>F869</f>
        <v>1000000</v>
      </c>
      <c r="G868" s="36">
        <f t="shared" si="101"/>
        <v>0</v>
      </c>
      <c r="H868" s="9">
        <f t="shared" ref="H868:I871" si="103">H869</f>
        <v>1000000</v>
      </c>
      <c r="I868" s="9">
        <f t="shared" si="103"/>
        <v>1000000</v>
      </c>
      <c r="J868" s="20"/>
      <c r="K868" s="21"/>
    </row>
    <row r="869" spans="1:11" s="22" customFormat="1" ht="45" outlineLevel="7" x14ac:dyDescent="0.25">
      <c r="A869" s="26" t="s">
        <v>951</v>
      </c>
      <c r="B869" s="13" t="s">
        <v>554</v>
      </c>
      <c r="C869" s="13" t="s">
        <v>828</v>
      </c>
      <c r="D869" s="13" t="s">
        <v>952</v>
      </c>
      <c r="E869" s="13"/>
      <c r="F869" s="9">
        <f>F870</f>
        <v>1000000</v>
      </c>
      <c r="G869" s="36">
        <f t="shared" si="101"/>
        <v>0</v>
      </c>
      <c r="H869" s="9">
        <f t="shared" si="103"/>
        <v>1000000</v>
      </c>
      <c r="I869" s="9">
        <f t="shared" si="103"/>
        <v>1000000</v>
      </c>
      <c r="J869" s="20"/>
      <c r="K869" s="21"/>
    </row>
    <row r="870" spans="1:11" s="22" customFormat="1" ht="32.25" customHeight="1" outlineLevel="1" x14ac:dyDescent="0.25">
      <c r="A870" s="26" t="s">
        <v>953</v>
      </c>
      <c r="B870" s="13" t="s">
        <v>554</v>
      </c>
      <c r="C870" s="13" t="s">
        <v>828</v>
      </c>
      <c r="D870" s="13" t="s">
        <v>954</v>
      </c>
      <c r="E870" s="13"/>
      <c r="F870" s="9">
        <f>F871</f>
        <v>1000000</v>
      </c>
      <c r="G870" s="36">
        <f t="shared" si="101"/>
        <v>0</v>
      </c>
      <c r="H870" s="9">
        <f t="shared" si="103"/>
        <v>1000000</v>
      </c>
      <c r="I870" s="9">
        <f t="shared" si="103"/>
        <v>1000000</v>
      </c>
      <c r="J870" s="20"/>
      <c r="K870" s="21"/>
    </row>
    <row r="871" spans="1:11" s="22" customFormat="1" ht="30" outlineLevel="2" x14ac:dyDescent="0.25">
      <c r="A871" s="26" t="s">
        <v>955</v>
      </c>
      <c r="B871" s="13" t="s">
        <v>554</v>
      </c>
      <c r="C871" s="13" t="s">
        <v>828</v>
      </c>
      <c r="D871" s="13" t="s">
        <v>956</v>
      </c>
      <c r="E871" s="13"/>
      <c r="F871" s="9">
        <f>F872</f>
        <v>1000000</v>
      </c>
      <c r="G871" s="36">
        <f t="shared" si="101"/>
        <v>0</v>
      </c>
      <c r="H871" s="9">
        <f t="shared" si="103"/>
        <v>1000000</v>
      </c>
      <c r="I871" s="9">
        <f t="shared" si="103"/>
        <v>1000000</v>
      </c>
      <c r="J871" s="20"/>
      <c r="K871" s="21"/>
    </row>
    <row r="872" spans="1:11" s="22" customFormat="1" outlineLevel="3" x14ac:dyDescent="0.25">
      <c r="A872" s="26" t="s">
        <v>563</v>
      </c>
      <c r="B872" s="13" t="s">
        <v>554</v>
      </c>
      <c r="C872" s="13" t="s">
        <v>828</v>
      </c>
      <c r="D872" s="13" t="s">
        <v>956</v>
      </c>
      <c r="E872" s="13" t="s">
        <v>564</v>
      </c>
      <c r="F872" s="15">
        <f t="shared" si="102"/>
        <v>1000000</v>
      </c>
      <c r="G872" s="36">
        <f t="shared" si="101"/>
        <v>0</v>
      </c>
      <c r="H872" s="15">
        <f t="shared" si="102"/>
        <v>1000000</v>
      </c>
      <c r="I872" s="15">
        <f t="shared" si="102"/>
        <v>1000000</v>
      </c>
      <c r="J872" s="20"/>
      <c r="K872" s="21"/>
    </row>
    <row r="873" spans="1:11" s="22" customFormat="1" ht="18.75" customHeight="1" outlineLevel="5" x14ac:dyDescent="0.25">
      <c r="A873" s="26" t="s">
        <v>565</v>
      </c>
      <c r="B873" s="13" t="s">
        <v>554</v>
      </c>
      <c r="C873" s="13" t="s">
        <v>828</v>
      </c>
      <c r="D873" s="13" t="s">
        <v>956</v>
      </c>
      <c r="E873" s="13" t="s">
        <v>566</v>
      </c>
      <c r="F873" s="15">
        <v>1000000</v>
      </c>
      <c r="G873" s="36">
        <f t="shared" si="101"/>
        <v>0</v>
      </c>
      <c r="H873" s="15">
        <v>1000000</v>
      </c>
      <c r="I873" s="15">
        <v>1000000</v>
      </c>
      <c r="J873" s="20"/>
      <c r="K873" s="21"/>
    </row>
    <row r="874" spans="1:11" s="22" customFormat="1" ht="42.75" outlineLevel="6" x14ac:dyDescent="0.25">
      <c r="A874" s="23" t="s">
        <v>567</v>
      </c>
      <c r="B874" s="24" t="s">
        <v>554</v>
      </c>
      <c r="C874" s="24" t="s">
        <v>833</v>
      </c>
      <c r="D874" s="24"/>
      <c r="E874" s="24"/>
      <c r="F874" s="25">
        <f>F875+F881</f>
        <v>60748153</v>
      </c>
      <c r="G874" s="36">
        <f t="shared" si="101"/>
        <v>1725031.9900000021</v>
      </c>
      <c r="H874" s="25">
        <f>H875+H881</f>
        <v>62748153</v>
      </c>
      <c r="I874" s="25">
        <f>I875+I881</f>
        <v>62473184.990000002</v>
      </c>
      <c r="J874" s="20"/>
      <c r="K874" s="21"/>
    </row>
    <row r="875" spans="1:11" s="22" customFormat="1" ht="30.75" customHeight="1" outlineLevel="7" x14ac:dyDescent="0.25">
      <c r="A875" s="23" t="s">
        <v>568</v>
      </c>
      <c r="B875" s="24" t="s">
        <v>554</v>
      </c>
      <c r="C875" s="24" t="s">
        <v>834</v>
      </c>
      <c r="D875" s="24"/>
      <c r="E875" s="24"/>
      <c r="F875" s="25">
        <f t="shared" ref="F875:I879" si="104">F876</f>
        <v>49368153</v>
      </c>
      <c r="G875" s="36">
        <f t="shared" si="101"/>
        <v>0</v>
      </c>
      <c r="H875" s="25">
        <f t="shared" si="104"/>
        <v>49368153</v>
      </c>
      <c r="I875" s="25">
        <f t="shared" si="104"/>
        <v>49368153</v>
      </c>
      <c r="J875" s="20"/>
      <c r="K875" s="21"/>
    </row>
    <row r="876" spans="1:11" s="22" customFormat="1" ht="45" outlineLevel="7" x14ac:dyDescent="0.25">
      <c r="A876" s="26" t="s">
        <v>979</v>
      </c>
      <c r="B876" s="13" t="s">
        <v>554</v>
      </c>
      <c r="C876" s="13" t="s">
        <v>834</v>
      </c>
      <c r="D876" s="13" t="s">
        <v>9</v>
      </c>
      <c r="E876" s="13"/>
      <c r="F876" s="9">
        <f t="shared" si="104"/>
        <v>49368153</v>
      </c>
      <c r="G876" s="36">
        <f t="shared" si="101"/>
        <v>0</v>
      </c>
      <c r="H876" s="9">
        <f t="shared" si="104"/>
        <v>49368153</v>
      </c>
      <c r="I876" s="9">
        <f t="shared" si="104"/>
        <v>49368153</v>
      </c>
      <c r="J876" s="20"/>
      <c r="K876" s="21"/>
    </row>
    <row r="877" spans="1:11" s="22" customFormat="1" ht="30" outlineLevel="7" x14ac:dyDescent="0.25">
      <c r="A877" s="26" t="s">
        <v>555</v>
      </c>
      <c r="B877" s="13" t="s">
        <v>554</v>
      </c>
      <c r="C877" s="13" t="s">
        <v>834</v>
      </c>
      <c r="D877" s="13" t="s">
        <v>556</v>
      </c>
      <c r="E877" s="13"/>
      <c r="F877" s="9">
        <f t="shared" si="104"/>
        <v>49368153</v>
      </c>
      <c r="G877" s="36">
        <f t="shared" si="101"/>
        <v>0</v>
      </c>
      <c r="H877" s="9">
        <f t="shared" si="104"/>
        <v>49368153</v>
      </c>
      <c r="I877" s="9">
        <f t="shared" si="104"/>
        <v>49368153</v>
      </c>
      <c r="J877" s="20"/>
      <c r="K877" s="21"/>
    </row>
    <row r="878" spans="1:11" s="22" customFormat="1" ht="48" customHeight="1" outlineLevel="7" x14ac:dyDescent="0.25">
      <c r="A878" s="26" t="s">
        <v>569</v>
      </c>
      <c r="B878" s="13" t="s">
        <v>554</v>
      </c>
      <c r="C878" s="13" t="s">
        <v>834</v>
      </c>
      <c r="D878" s="13" t="s">
        <v>570</v>
      </c>
      <c r="E878" s="13"/>
      <c r="F878" s="9">
        <f t="shared" si="104"/>
        <v>49368153</v>
      </c>
      <c r="G878" s="36">
        <f t="shared" si="101"/>
        <v>0</v>
      </c>
      <c r="H878" s="9">
        <f t="shared" si="104"/>
        <v>49368153</v>
      </c>
      <c r="I878" s="9">
        <f t="shared" si="104"/>
        <v>49368153</v>
      </c>
      <c r="J878" s="20"/>
      <c r="K878" s="21"/>
    </row>
    <row r="879" spans="1:11" s="22" customFormat="1" outlineLevel="7" x14ac:dyDescent="0.25">
      <c r="A879" s="26" t="s">
        <v>563</v>
      </c>
      <c r="B879" s="13" t="s">
        <v>554</v>
      </c>
      <c r="C879" s="13" t="s">
        <v>834</v>
      </c>
      <c r="D879" s="13" t="s">
        <v>570</v>
      </c>
      <c r="E879" s="13" t="s">
        <v>564</v>
      </c>
      <c r="F879" s="9">
        <f t="shared" si="104"/>
        <v>49368153</v>
      </c>
      <c r="G879" s="36">
        <f t="shared" si="101"/>
        <v>0</v>
      </c>
      <c r="H879" s="9">
        <f t="shared" si="104"/>
        <v>49368153</v>
      </c>
      <c r="I879" s="9">
        <f t="shared" si="104"/>
        <v>49368153</v>
      </c>
      <c r="J879" s="20"/>
      <c r="K879" s="21"/>
    </row>
    <row r="880" spans="1:11" s="22" customFormat="1" outlineLevel="7" x14ac:dyDescent="0.25">
      <c r="A880" s="26" t="s">
        <v>571</v>
      </c>
      <c r="B880" s="13" t="s">
        <v>554</v>
      </c>
      <c r="C880" s="13" t="s">
        <v>834</v>
      </c>
      <c r="D880" s="13" t="s">
        <v>570</v>
      </c>
      <c r="E880" s="13" t="s">
        <v>572</v>
      </c>
      <c r="F880" s="9">
        <v>49368153</v>
      </c>
      <c r="G880" s="36">
        <f t="shared" si="101"/>
        <v>0</v>
      </c>
      <c r="H880" s="9">
        <v>49368153</v>
      </c>
      <c r="I880" s="9">
        <v>49368153</v>
      </c>
      <c r="J880" s="20"/>
      <c r="K880" s="21"/>
    </row>
    <row r="881" spans="1:11" s="22" customFormat="1" outlineLevel="7" x14ac:dyDescent="0.25">
      <c r="A881" s="30" t="s">
        <v>1007</v>
      </c>
      <c r="B881" s="24" t="s">
        <v>554</v>
      </c>
      <c r="C881" s="24" t="s">
        <v>1008</v>
      </c>
      <c r="D881" s="24"/>
      <c r="E881" s="24"/>
      <c r="F881" s="25">
        <f>F882+F887+F896+F901</f>
        <v>11380000</v>
      </c>
      <c r="G881" s="36">
        <f t="shared" si="101"/>
        <v>1725031.9900000002</v>
      </c>
      <c r="H881" s="25">
        <f>H882+H887+H896+H901</f>
        <v>13380000</v>
      </c>
      <c r="I881" s="25">
        <f>I882+I887+I896+I901</f>
        <v>13105031.99</v>
      </c>
      <c r="J881" s="20"/>
      <c r="K881" s="21"/>
    </row>
    <row r="882" spans="1:11" s="22" customFormat="1" outlineLevel="7" x14ac:dyDescent="0.25">
      <c r="A882" s="26" t="s">
        <v>84</v>
      </c>
      <c r="B882" s="13" t="s">
        <v>554</v>
      </c>
      <c r="C882" s="13" t="s">
        <v>1008</v>
      </c>
      <c r="D882" s="13" t="s">
        <v>85</v>
      </c>
      <c r="E882" s="13"/>
      <c r="F882" s="9">
        <f>F883</f>
        <v>500000</v>
      </c>
      <c r="G882" s="36">
        <f t="shared" si="101"/>
        <v>-567.85999999998603</v>
      </c>
      <c r="H882" s="9">
        <f t="shared" ref="H882:I885" si="105">H883</f>
        <v>500000</v>
      </c>
      <c r="I882" s="9">
        <f t="shared" si="105"/>
        <v>499432.14</v>
      </c>
      <c r="J882" s="20"/>
      <c r="K882" s="21"/>
    </row>
    <row r="883" spans="1:11" s="22" customFormat="1" ht="30" outlineLevel="7" x14ac:dyDescent="0.25">
      <c r="A883" s="26" t="s">
        <v>679</v>
      </c>
      <c r="B883" s="13" t="s">
        <v>554</v>
      </c>
      <c r="C883" s="13" t="s">
        <v>1008</v>
      </c>
      <c r="D883" s="13" t="s">
        <v>680</v>
      </c>
      <c r="E883" s="13"/>
      <c r="F883" s="9">
        <f>F884</f>
        <v>500000</v>
      </c>
      <c r="G883" s="36">
        <f t="shared" si="101"/>
        <v>-567.85999999998603</v>
      </c>
      <c r="H883" s="9">
        <f t="shared" si="105"/>
        <v>500000</v>
      </c>
      <c r="I883" s="9">
        <f t="shared" si="105"/>
        <v>499432.14</v>
      </c>
      <c r="J883" s="20"/>
      <c r="K883" s="21"/>
    </row>
    <row r="884" spans="1:11" s="22" customFormat="1" ht="30" outlineLevel="7" x14ac:dyDescent="0.25">
      <c r="A884" s="26" t="s">
        <v>681</v>
      </c>
      <c r="B884" s="13" t="s">
        <v>554</v>
      </c>
      <c r="C884" s="13" t="s">
        <v>1008</v>
      </c>
      <c r="D884" s="13" t="s">
        <v>682</v>
      </c>
      <c r="E884" s="13"/>
      <c r="F884" s="9">
        <f>F885</f>
        <v>500000</v>
      </c>
      <c r="G884" s="36">
        <f t="shared" si="101"/>
        <v>-567.85999999998603</v>
      </c>
      <c r="H884" s="9">
        <f t="shared" si="105"/>
        <v>500000</v>
      </c>
      <c r="I884" s="9">
        <f t="shared" si="105"/>
        <v>499432.14</v>
      </c>
      <c r="J884" s="20"/>
      <c r="K884" s="21"/>
    </row>
    <row r="885" spans="1:11" s="22" customFormat="1" ht="19.5" customHeight="1" outlineLevel="7" x14ac:dyDescent="0.25">
      <c r="A885" s="26" t="s">
        <v>563</v>
      </c>
      <c r="B885" s="13" t="s">
        <v>554</v>
      </c>
      <c r="C885" s="13" t="s">
        <v>1008</v>
      </c>
      <c r="D885" s="13" t="s">
        <v>682</v>
      </c>
      <c r="E885" s="13" t="s">
        <v>564</v>
      </c>
      <c r="F885" s="9">
        <f>F886</f>
        <v>500000</v>
      </c>
      <c r="G885" s="36">
        <f t="shared" si="101"/>
        <v>-567.85999999998603</v>
      </c>
      <c r="H885" s="9">
        <f t="shared" si="105"/>
        <v>500000</v>
      </c>
      <c r="I885" s="9">
        <f t="shared" si="105"/>
        <v>499432.14</v>
      </c>
      <c r="J885" s="20"/>
      <c r="K885" s="21"/>
    </row>
    <row r="886" spans="1:11" s="22" customFormat="1" ht="21" customHeight="1" outlineLevel="7" x14ac:dyDescent="0.25">
      <c r="A886" s="26" t="s">
        <v>565</v>
      </c>
      <c r="B886" s="13" t="s">
        <v>554</v>
      </c>
      <c r="C886" s="13" t="s">
        <v>1008</v>
      </c>
      <c r="D886" s="13" t="s">
        <v>682</v>
      </c>
      <c r="E886" s="13" t="s">
        <v>566</v>
      </c>
      <c r="F886" s="9">
        <v>500000</v>
      </c>
      <c r="G886" s="36">
        <f t="shared" si="101"/>
        <v>-567.85999999998603</v>
      </c>
      <c r="H886" s="9">
        <v>500000</v>
      </c>
      <c r="I886" s="9">
        <v>499432.14</v>
      </c>
      <c r="J886" s="20"/>
      <c r="K886" s="21"/>
    </row>
    <row r="887" spans="1:11" s="22" customFormat="1" ht="33.75" customHeight="1" outlineLevel="7" x14ac:dyDescent="0.25">
      <c r="A887" s="26" t="s">
        <v>89</v>
      </c>
      <c r="B887" s="13" t="s">
        <v>554</v>
      </c>
      <c r="C887" s="13" t="s">
        <v>1008</v>
      </c>
      <c r="D887" s="13" t="s">
        <v>90</v>
      </c>
      <c r="E887" s="13"/>
      <c r="F887" s="9">
        <f>F888+F892</f>
        <v>2130000</v>
      </c>
      <c r="G887" s="36">
        <f t="shared" si="101"/>
        <v>-191975.66999999993</v>
      </c>
      <c r="H887" s="9">
        <f>H888+H892</f>
        <v>2130000</v>
      </c>
      <c r="I887" s="9">
        <f>I888+I892</f>
        <v>1938024.33</v>
      </c>
      <c r="J887" s="20"/>
      <c r="K887" s="21"/>
    </row>
    <row r="888" spans="1:11" s="22" customFormat="1" ht="45" outlineLevel="7" x14ac:dyDescent="0.25">
      <c r="A888" s="26" t="s">
        <v>353</v>
      </c>
      <c r="B888" s="13" t="s">
        <v>554</v>
      </c>
      <c r="C888" s="13" t="s">
        <v>1008</v>
      </c>
      <c r="D888" s="13" t="s">
        <v>354</v>
      </c>
      <c r="E888" s="13"/>
      <c r="F888" s="9">
        <f>F889</f>
        <v>930000</v>
      </c>
      <c r="G888" s="36">
        <f t="shared" si="101"/>
        <v>-31650</v>
      </c>
      <c r="H888" s="9">
        <f t="shared" ref="H888:I890" si="106">H889</f>
        <v>930000</v>
      </c>
      <c r="I888" s="9">
        <f t="shared" si="106"/>
        <v>898350</v>
      </c>
      <c r="J888" s="20"/>
      <c r="K888" s="21"/>
    </row>
    <row r="889" spans="1:11" s="22" customFormat="1" ht="32.25" customHeight="1" outlineLevel="7" x14ac:dyDescent="0.25">
      <c r="A889" s="26" t="s">
        <v>355</v>
      </c>
      <c r="B889" s="13" t="s">
        <v>554</v>
      </c>
      <c r="C889" s="13" t="s">
        <v>1008</v>
      </c>
      <c r="D889" s="13" t="s">
        <v>356</v>
      </c>
      <c r="E889" s="13"/>
      <c r="F889" s="9">
        <f>F890</f>
        <v>930000</v>
      </c>
      <c r="G889" s="36">
        <f t="shared" si="101"/>
        <v>-31650</v>
      </c>
      <c r="H889" s="9">
        <f t="shared" si="106"/>
        <v>930000</v>
      </c>
      <c r="I889" s="9">
        <f t="shared" si="106"/>
        <v>898350</v>
      </c>
      <c r="J889" s="20"/>
      <c r="K889" s="21"/>
    </row>
    <row r="890" spans="1:11" s="22" customFormat="1" outlineLevel="7" x14ac:dyDescent="0.25">
      <c r="A890" s="26" t="s">
        <v>563</v>
      </c>
      <c r="B890" s="13" t="s">
        <v>554</v>
      </c>
      <c r="C890" s="13" t="s">
        <v>1008</v>
      </c>
      <c r="D890" s="13" t="s">
        <v>356</v>
      </c>
      <c r="E890" s="13" t="s">
        <v>564</v>
      </c>
      <c r="F890" s="9">
        <f>F891</f>
        <v>930000</v>
      </c>
      <c r="G890" s="36">
        <f t="shared" si="101"/>
        <v>-31650</v>
      </c>
      <c r="H890" s="9">
        <f t="shared" si="106"/>
        <v>930000</v>
      </c>
      <c r="I890" s="9">
        <f t="shared" si="106"/>
        <v>898350</v>
      </c>
      <c r="J890" s="20"/>
      <c r="K890" s="21"/>
    </row>
    <row r="891" spans="1:11" s="22" customFormat="1" outlineLevel="7" x14ac:dyDescent="0.25">
      <c r="A891" s="26" t="s">
        <v>565</v>
      </c>
      <c r="B891" s="13" t="s">
        <v>554</v>
      </c>
      <c r="C891" s="13" t="s">
        <v>1008</v>
      </c>
      <c r="D891" s="13" t="s">
        <v>356</v>
      </c>
      <c r="E891" s="13" t="s">
        <v>566</v>
      </c>
      <c r="F891" s="9">
        <v>930000</v>
      </c>
      <c r="G891" s="36">
        <f t="shared" si="101"/>
        <v>-31650</v>
      </c>
      <c r="H891" s="9">
        <v>930000</v>
      </c>
      <c r="I891" s="9">
        <v>898350</v>
      </c>
      <c r="J891" s="20"/>
      <c r="K891" s="21"/>
    </row>
    <row r="892" spans="1:11" s="22" customFormat="1" ht="45" outlineLevel="7" x14ac:dyDescent="0.25">
      <c r="A892" s="26" t="s">
        <v>357</v>
      </c>
      <c r="B892" s="13" t="s">
        <v>554</v>
      </c>
      <c r="C892" s="13" t="s">
        <v>1008</v>
      </c>
      <c r="D892" s="13" t="s">
        <v>358</v>
      </c>
      <c r="E892" s="13"/>
      <c r="F892" s="9">
        <f>F893</f>
        <v>1200000</v>
      </c>
      <c r="G892" s="36">
        <f t="shared" si="101"/>
        <v>-160325.67000000004</v>
      </c>
      <c r="H892" s="9">
        <f t="shared" ref="H892:I894" si="107">H893</f>
        <v>1200000</v>
      </c>
      <c r="I892" s="9">
        <f t="shared" si="107"/>
        <v>1039674.33</v>
      </c>
      <c r="J892" s="20"/>
      <c r="K892" s="21"/>
    </row>
    <row r="893" spans="1:11" s="22" customFormat="1" ht="30" outlineLevel="7" x14ac:dyDescent="0.25">
      <c r="A893" s="26" t="s">
        <v>359</v>
      </c>
      <c r="B893" s="13" t="s">
        <v>554</v>
      </c>
      <c r="C893" s="13" t="s">
        <v>1008</v>
      </c>
      <c r="D893" s="13" t="s">
        <v>360</v>
      </c>
      <c r="E893" s="13"/>
      <c r="F893" s="9">
        <f>F894</f>
        <v>1200000</v>
      </c>
      <c r="G893" s="36">
        <f t="shared" si="101"/>
        <v>-160325.67000000004</v>
      </c>
      <c r="H893" s="9">
        <f t="shared" si="107"/>
        <v>1200000</v>
      </c>
      <c r="I893" s="9">
        <f t="shared" si="107"/>
        <v>1039674.33</v>
      </c>
      <c r="J893" s="20"/>
      <c r="K893" s="21"/>
    </row>
    <row r="894" spans="1:11" s="22" customFormat="1" outlineLevel="7" x14ac:dyDescent="0.25">
      <c r="A894" s="26" t="s">
        <v>563</v>
      </c>
      <c r="B894" s="13" t="s">
        <v>554</v>
      </c>
      <c r="C894" s="13" t="s">
        <v>1008</v>
      </c>
      <c r="D894" s="13" t="s">
        <v>360</v>
      </c>
      <c r="E894" s="13" t="s">
        <v>564</v>
      </c>
      <c r="F894" s="9">
        <f>F895</f>
        <v>1200000</v>
      </c>
      <c r="G894" s="36">
        <f t="shared" si="101"/>
        <v>-160325.67000000004</v>
      </c>
      <c r="H894" s="9">
        <f t="shared" si="107"/>
        <v>1200000</v>
      </c>
      <c r="I894" s="9">
        <f t="shared" si="107"/>
        <v>1039674.33</v>
      </c>
      <c r="J894" s="20"/>
      <c r="K894" s="21"/>
    </row>
    <row r="895" spans="1:11" s="22" customFormat="1" outlineLevel="7" x14ac:dyDescent="0.25">
      <c r="A895" s="26" t="s">
        <v>565</v>
      </c>
      <c r="B895" s="13" t="s">
        <v>554</v>
      </c>
      <c r="C895" s="13" t="s">
        <v>1008</v>
      </c>
      <c r="D895" s="13" t="s">
        <v>360</v>
      </c>
      <c r="E895" s="13" t="s">
        <v>566</v>
      </c>
      <c r="F895" s="9">
        <v>1200000</v>
      </c>
      <c r="G895" s="36">
        <f t="shared" si="101"/>
        <v>-160325.67000000004</v>
      </c>
      <c r="H895" s="9">
        <v>1200000</v>
      </c>
      <c r="I895" s="9">
        <v>1039674.33</v>
      </c>
      <c r="J895" s="20"/>
      <c r="K895" s="21"/>
    </row>
    <row r="896" spans="1:11" s="22" customFormat="1" ht="45" outlineLevel="7" x14ac:dyDescent="0.25">
      <c r="A896" s="26" t="s">
        <v>979</v>
      </c>
      <c r="B896" s="13" t="s">
        <v>554</v>
      </c>
      <c r="C896" s="13" t="s">
        <v>1008</v>
      </c>
      <c r="D896" s="13" t="s">
        <v>9</v>
      </c>
      <c r="E896" s="13"/>
      <c r="F896" s="9">
        <f>F897</f>
        <v>850000</v>
      </c>
      <c r="G896" s="36">
        <f t="shared" si="101"/>
        <v>-82424.479999999981</v>
      </c>
      <c r="H896" s="9">
        <f t="shared" ref="H896:I899" si="108">H897</f>
        <v>850000</v>
      </c>
      <c r="I896" s="9">
        <f t="shared" si="108"/>
        <v>767575.52</v>
      </c>
      <c r="J896" s="20"/>
      <c r="K896" s="21"/>
    </row>
    <row r="897" spans="1:11" s="22" customFormat="1" ht="45" outlineLevel="7" x14ac:dyDescent="0.25">
      <c r="A897" s="26" t="s">
        <v>559</v>
      </c>
      <c r="B897" s="13" t="s">
        <v>554</v>
      </c>
      <c r="C897" s="13" t="s">
        <v>1008</v>
      </c>
      <c r="D897" s="13" t="s">
        <v>560</v>
      </c>
      <c r="E897" s="13"/>
      <c r="F897" s="9">
        <f>F898</f>
        <v>850000</v>
      </c>
      <c r="G897" s="36">
        <f t="shared" si="101"/>
        <v>-82424.479999999981</v>
      </c>
      <c r="H897" s="9">
        <f t="shared" si="108"/>
        <v>850000</v>
      </c>
      <c r="I897" s="9">
        <f t="shared" si="108"/>
        <v>767575.52</v>
      </c>
      <c r="J897" s="20"/>
      <c r="K897" s="21"/>
    </row>
    <row r="898" spans="1:11" s="22" customFormat="1" ht="45" outlineLevel="7" x14ac:dyDescent="0.25">
      <c r="A898" s="26" t="s">
        <v>561</v>
      </c>
      <c r="B898" s="13" t="s">
        <v>554</v>
      </c>
      <c r="C898" s="13" t="s">
        <v>1008</v>
      </c>
      <c r="D898" s="13" t="s">
        <v>562</v>
      </c>
      <c r="E898" s="13"/>
      <c r="F898" s="9">
        <f>F899</f>
        <v>850000</v>
      </c>
      <c r="G898" s="36">
        <f t="shared" si="101"/>
        <v>-82424.479999999981</v>
      </c>
      <c r="H898" s="9">
        <f t="shared" si="108"/>
        <v>850000</v>
      </c>
      <c r="I898" s="9">
        <f t="shared" si="108"/>
        <v>767575.52</v>
      </c>
      <c r="J898" s="20"/>
      <c r="K898" s="21"/>
    </row>
    <row r="899" spans="1:11" s="22" customFormat="1" outlineLevel="7" x14ac:dyDescent="0.25">
      <c r="A899" s="26" t="s">
        <v>563</v>
      </c>
      <c r="B899" s="13" t="s">
        <v>554</v>
      </c>
      <c r="C899" s="13" t="s">
        <v>1008</v>
      </c>
      <c r="D899" s="13" t="s">
        <v>562</v>
      </c>
      <c r="E899" s="13" t="s">
        <v>564</v>
      </c>
      <c r="F899" s="9">
        <f>F900</f>
        <v>850000</v>
      </c>
      <c r="G899" s="36">
        <f t="shared" si="101"/>
        <v>-82424.479999999981</v>
      </c>
      <c r="H899" s="9">
        <f t="shared" si="108"/>
        <v>850000</v>
      </c>
      <c r="I899" s="9">
        <f t="shared" si="108"/>
        <v>767575.52</v>
      </c>
      <c r="J899" s="20"/>
      <c r="K899" s="21"/>
    </row>
    <row r="900" spans="1:11" s="22" customFormat="1" ht="16.5" customHeight="1" x14ac:dyDescent="0.25">
      <c r="A900" s="26" t="s">
        <v>565</v>
      </c>
      <c r="B900" s="13" t="s">
        <v>554</v>
      </c>
      <c r="C900" s="13" t="s">
        <v>1008</v>
      </c>
      <c r="D900" s="13" t="s">
        <v>562</v>
      </c>
      <c r="E900" s="13" t="s">
        <v>566</v>
      </c>
      <c r="F900" s="9">
        <v>850000</v>
      </c>
      <c r="G900" s="36">
        <f t="shared" si="101"/>
        <v>-82424.479999999981</v>
      </c>
      <c r="H900" s="9">
        <v>850000</v>
      </c>
      <c r="I900" s="9">
        <v>767575.52</v>
      </c>
      <c r="J900" s="20"/>
      <c r="K900" s="21"/>
    </row>
    <row r="901" spans="1:11" s="22" customFormat="1" ht="45" x14ac:dyDescent="0.25">
      <c r="A901" s="49" t="s">
        <v>1022</v>
      </c>
      <c r="B901" s="13" t="s">
        <v>554</v>
      </c>
      <c r="C901" s="13" t="s">
        <v>1008</v>
      </c>
      <c r="D901" s="44" t="s">
        <v>1024</v>
      </c>
      <c r="E901" s="45" t="s">
        <v>1025</v>
      </c>
      <c r="F901" s="9">
        <f>F902</f>
        <v>7900000</v>
      </c>
      <c r="G901" s="36">
        <f t="shared" si="101"/>
        <v>2000000</v>
      </c>
      <c r="H901" s="9">
        <f>H902</f>
        <v>9900000</v>
      </c>
      <c r="I901" s="9">
        <f>I902</f>
        <v>9900000</v>
      </c>
      <c r="J901" s="20"/>
      <c r="K901" s="21"/>
    </row>
    <row r="902" spans="1:11" s="22" customFormat="1" x14ac:dyDescent="0.25">
      <c r="A902" s="43" t="s">
        <v>563</v>
      </c>
      <c r="B902" s="13" t="s">
        <v>554</v>
      </c>
      <c r="C902" s="13" t="s">
        <v>1008</v>
      </c>
      <c r="D902" s="44" t="s">
        <v>1024</v>
      </c>
      <c r="E902" s="45">
        <v>500</v>
      </c>
      <c r="F902" s="9">
        <f>F903</f>
        <v>7900000</v>
      </c>
      <c r="G902" s="36">
        <f t="shared" si="101"/>
        <v>2000000</v>
      </c>
      <c r="H902" s="9">
        <f>H903</f>
        <v>9900000</v>
      </c>
      <c r="I902" s="9">
        <f>I903</f>
        <v>9900000</v>
      </c>
      <c r="J902" s="20"/>
      <c r="K902" s="21"/>
    </row>
    <row r="903" spans="1:11" s="22" customFormat="1" x14ac:dyDescent="0.25">
      <c r="A903" s="43" t="s">
        <v>1023</v>
      </c>
      <c r="B903" s="13" t="s">
        <v>554</v>
      </c>
      <c r="C903" s="13" t="s">
        <v>1008</v>
      </c>
      <c r="D903" s="44" t="s">
        <v>1024</v>
      </c>
      <c r="E903" s="45">
        <v>540</v>
      </c>
      <c r="F903" s="9">
        <v>7900000</v>
      </c>
      <c r="G903" s="36">
        <f t="shared" si="101"/>
        <v>2000000</v>
      </c>
      <c r="H903" s="9">
        <v>9900000</v>
      </c>
      <c r="I903" s="9">
        <v>9900000</v>
      </c>
      <c r="J903" s="20"/>
      <c r="K903" s="21"/>
    </row>
    <row r="904" spans="1:11" s="22" customFormat="1" ht="42.75" x14ac:dyDescent="0.25">
      <c r="A904" s="17" t="s">
        <v>873</v>
      </c>
      <c r="B904" s="18" t="s">
        <v>573</v>
      </c>
      <c r="C904" s="24"/>
      <c r="D904" s="24"/>
      <c r="E904" s="24"/>
      <c r="F904" s="19">
        <f>F913+F905</f>
        <v>65542711.959999993</v>
      </c>
      <c r="G904" s="36">
        <f t="shared" si="101"/>
        <v>-3223725.6399999931</v>
      </c>
      <c r="H904" s="19">
        <f>H913+H905</f>
        <v>63511658.07</v>
      </c>
      <c r="I904" s="19">
        <f>I913+I905</f>
        <v>62318986.32</v>
      </c>
      <c r="J904" s="20"/>
      <c r="K904" s="21"/>
    </row>
    <row r="905" spans="1:11" s="22" customFormat="1" x14ac:dyDescent="0.25">
      <c r="A905" s="23" t="s">
        <v>381</v>
      </c>
      <c r="B905" s="13" t="s">
        <v>573</v>
      </c>
      <c r="C905" s="24" t="s">
        <v>822</v>
      </c>
      <c r="D905" s="24"/>
      <c r="E905" s="24"/>
      <c r="F905" s="19">
        <f t="shared" ref="F905:I911" si="109">F906</f>
        <v>890400</v>
      </c>
      <c r="G905" s="36">
        <f t="shared" si="101"/>
        <v>0</v>
      </c>
      <c r="H905" s="19">
        <f t="shared" si="109"/>
        <v>890400</v>
      </c>
      <c r="I905" s="19">
        <f t="shared" si="109"/>
        <v>890400</v>
      </c>
      <c r="J905" s="20"/>
      <c r="K905" s="21"/>
    </row>
    <row r="906" spans="1:11" s="22" customFormat="1" x14ac:dyDescent="0.25">
      <c r="A906" s="23" t="s">
        <v>382</v>
      </c>
      <c r="B906" s="13" t="s">
        <v>573</v>
      </c>
      <c r="C906" s="24" t="s">
        <v>823</v>
      </c>
      <c r="D906" s="24"/>
      <c r="E906" s="24"/>
      <c r="F906" s="19">
        <f t="shared" si="109"/>
        <v>890400</v>
      </c>
      <c r="G906" s="36">
        <f t="shared" si="101"/>
        <v>0</v>
      </c>
      <c r="H906" s="19">
        <f t="shared" si="109"/>
        <v>890400</v>
      </c>
      <c r="I906" s="19">
        <f t="shared" si="109"/>
        <v>890400</v>
      </c>
      <c r="J906" s="20"/>
      <c r="K906" s="21"/>
    </row>
    <row r="907" spans="1:11" s="22" customFormat="1" ht="45" x14ac:dyDescent="0.25">
      <c r="A907" s="26" t="s">
        <v>397</v>
      </c>
      <c r="B907" s="13" t="s">
        <v>573</v>
      </c>
      <c r="C907" s="13" t="s">
        <v>823</v>
      </c>
      <c r="D907" s="13" t="s">
        <v>398</v>
      </c>
      <c r="E907" s="13"/>
      <c r="F907" s="31">
        <f t="shared" si="109"/>
        <v>890400</v>
      </c>
      <c r="G907" s="36">
        <f t="shared" si="101"/>
        <v>0</v>
      </c>
      <c r="H907" s="31">
        <f t="shared" si="109"/>
        <v>890400</v>
      </c>
      <c r="I907" s="31">
        <f t="shared" si="109"/>
        <v>890400</v>
      </c>
      <c r="J907" s="20"/>
      <c r="K907" s="21"/>
    </row>
    <row r="908" spans="1:11" s="22" customFormat="1" ht="30" x14ac:dyDescent="0.25">
      <c r="A908" s="26" t="s">
        <v>767</v>
      </c>
      <c r="B908" s="13" t="s">
        <v>573</v>
      </c>
      <c r="C908" s="13" t="s">
        <v>823</v>
      </c>
      <c r="D908" s="13" t="s">
        <v>768</v>
      </c>
      <c r="E908" s="13"/>
      <c r="F908" s="31">
        <f t="shared" si="109"/>
        <v>890400</v>
      </c>
      <c r="G908" s="36">
        <f t="shared" si="101"/>
        <v>0</v>
      </c>
      <c r="H908" s="31">
        <f t="shared" si="109"/>
        <v>890400</v>
      </c>
      <c r="I908" s="31">
        <f t="shared" si="109"/>
        <v>890400</v>
      </c>
      <c r="J908" s="20"/>
      <c r="K908" s="21"/>
    </row>
    <row r="909" spans="1:11" s="22" customFormat="1" outlineLevel="1" x14ac:dyDescent="0.25">
      <c r="A909" s="26" t="s">
        <v>769</v>
      </c>
      <c r="B909" s="13" t="s">
        <v>573</v>
      </c>
      <c r="C909" s="13" t="s">
        <v>823</v>
      </c>
      <c r="D909" s="13" t="s">
        <v>770</v>
      </c>
      <c r="E909" s="13"/>
      <c r="F909" s="31">
        <f t="shared" si="109"/>
        <v>890400</v>
      </c>
      <c r="G909" s="36">
        <f t="shared" si="101"/>
        <v>0</v>
      </c>
      <c r="H909" s="31">
        <f t="shared" si="109"/>
        <v>890400</v>
      </c>
      <c r="I909" s="31">
        <f t="shared" si="109"/>
        <v>890400</v>
      </c>
      <c r="J909" s="20"/>
      <c r="K909" s="21"/>
    </row>
    <row r="910" spans="1:11" s="22" customFormat="1" outlineLevel="2" x14ac:dyDescent="0.25">
      <c r="A910" s="26" t="s">
        <v>864</v>
      </c>
      <c r="B910" s="13" t="s">
        <v>573</v>
      </c>
      <c r="C910" s="13" t="s">
        <v>823</v>
      </c>
      <c r="D910" s="13" t="s">
        <v>869</v>
      </c>
      <c r="E910" s="13"/>
      <c r="F910" s="31">
        <f t="shared" si="109"/>
        <v>890400</v>
      </c>
      <c r="G910" s="36">
        <f t="shared" si="101"/>
        <v>0</v>
      </c>
      <c r="H910" s="31">
        <f t="shared" si="109"/>
        <v>890400</v>
      </c>
      <c r="I910" s="31">
        <f t="shared" si="109"/>
        <v>890400</v>
      </c>
      <c r="J910" s="20"/>
      <c r="K910" s="21"/>
    </row>
    <row r="911" spans="1:11" s="22" customFormat="1" ht="30" outlineLevel="3" x14ac:dyDescent="0.25">
      <c r="A911" s="26" t="s">
        <v>21</v>
      </c>
      <c r="B911" s="13" t="s">
        <v>573</v>
      </c>
      <c r="C911" s="13" t="s">
        <v>823</v>
      </c>
      <c r="D911" s="13" t="s">
        <v>869</v>
      </c>
      <c r="E911" s="13" t="s">
        <v>22</v>
      </c>
      <c r="F911" s="31">
        <f t="shared" si="109"/>
        <v>890400</v>
      </c>
      <c r="G911" s="36">
        <f t="shared" si="101"/>
        <v>0</v>
      </c>
      <c r="H911" s="31">
        <f t="shared" si="109"/>
        <v>890400</v>
      </c>
      <c r="I911" s="31">
        <f t="shared" si="109"/>
        <v>890400</v>
      </c>
      <c r="J911" s="20"/>
      <c r="K911" s="21"/>
    </row>
    <row r="912" spans="1:11" s="22" customFormat="1" ht="30" outlineLevel="4" x14ac:dyDescent="0.25">
      <c r="A912" s="26" t="s">
        <v>23</v>
      </c>
      <c r="B912" s="13" t="s">
        <v>573</v>
      </c>
      <c r="C912" s="13" t="s">
        <v>823</v>
      </c>
      <c r="D912" s="13" t="s">
        <v>869</v>
      </c>
      <c r="E912" s="13" t="s">
        <v>24</v>
      </c>
      <c r="F912" s="31">
        <v>890400</v>
      </c>
      <c r="G912" s="36">
        <f t="shared" si="101"/>
        <v>0</v>
      </c>
      <c r="H912" s="31">
        <v>890400</v>
      </c>
      <c r="I912" s="31">
        <v>890400</v>
      </c>
      <c r="J912" s="20"/>
      <c r="K912" s="21"/>
    </row>
    <row r="913" spans="1:11" s="22" customFormat="1" outlineLevel="5" x14ac:dyDescent="0.25">
      <c r="A913" s="23" t="s">
        <v>521</v>
      </c>
      <c r="B913" s="24" t="s">
        <v>573</v>
      </c>
      <c r="C913" s="24" t="s">
        <v>829</v>
      </c>
      <c r="D913" s="24"/>
      <c r="E913" s="24"/>
      <c r="F913" s="25">
        <f>F914</f>
        <v>64652311.959999993</v>
      </c>
      <c r="G913" s="36">
        <f t="shared" si="101"/>
        <v>-3223725.6399999931</v>
      </c>
      <c r="H913" s="25">
        <f>H914</f>
        <v>62621258.07</v>
      </c>
      <c r="I913" s="25">
        <f>I914</f>
        <v>61428586.32</v>
      </c>
      <c r="J913" s="20"/>
      <c r="K913" s="21"/>
    </row>
    <row r="914" spans="1:11" s="22" customFormat="1" outlineLevel="6" x14ac:dyDescent="0.25">
      <c r="A914" s="23" t="s">
        <v>574</v>
      </c>
      <c r="B914" s="24" t="s">
        <v>573</v>
      </c>
      <c r="C914" s="24" t="s">
        <v>835</v>
      </c>
      <c r="D914" s="24"/>
      <c r="E914" s="24"/>
      <c r="F914" s="25">
        <f>F915</f>
        <v>64652311.959999993</v>
      </c>
      <c r="G914" s="36">
        <f t="shared" si="101"/>
        <v>-3223725.6399999931</v>
      </c>
      <c r="H914" s="25">
        <f>H915</f>
        <v>62621258.07</v>
      </c>
      <c r="I914" s="25">
        <f>I915</f>
        <v>61428586.32</v>
      </c>
      <c r="J914" s="20"/>
      <c r="K914" s="21"/>
    </row>
    <row r="915" spans="1:11" s="22" customFormat="1" ht="33.75" customHeight="1" outlineLevel="7" x14ac:dyDescent="0.25">
      <c r="A915" s="26" t="s">
        <v>523</v>
      </c>
      <c r="B915" s="13" t="s">
        <v>573</v>
      </c>
      <c r="C915" s="13" t="s">
        <v>835</v>
      </c>
      <c r="D915" s="13" t="s">
        <v>524</v>
      </c>
      <c r="E915" s="13"/>
      <c r="F915" s="9">
        <f>F916+F933</f>
        <v>64652311.959999993</v>
      </c>
      <c r="G915" s="36">
        <f t="shared" si="101"/>
        <v>-3223725.6399999931</v>
      </c>
      <c r="H915" s="9">
        <f>H916+H933</f>
        <v>62621258.07</v>
      </c>
      <c r="I915" s="9">
        <f>I916+I933</f>
        <v>61428586.32</v>
      </c>
      <c r="J915" s="20"/>
      <c r="K915" s="21"/>
    </row>
    <row r="916" spans="1:11" s="22" customFormat="1" ht="30" outlineLevel="7" x14ac:dyDescent="0.25">
      <c r="A916" s="26" t="s">
        <v>575</v>
      </c>
      <c r="B916" s="13" t="s">
        <v>573</v>
      </c>
      <c r="C916" s="13" t="s">
        <v>835</v>
      </c>
      <c r="D916" s="13" t="s">
        <v>576</v>
      </c>
      <c r="E916" s="13"/>
      <c r="F916" s="9">
        <f>F917</f>
        <v>57969326.959999993</v>
      </c>
      <c r="G916" s="36">
        <f t="shared" si="101"/>
        <v>-1122432.8399999961</v>
      </c>
      <c r="H916" s="9">
        <f>H917</f>
        <v>57948165.869999997</v>
      </c>
      <c r="I916" s="9">
        <f>I917</f>
        <v>56846894.119999997</v>
      </c>
      <c r="J916" s="20"/>
      <c r="K916" s="21"/>
    </row>
    <row r="917" spans="1:11" s="22" customFormat="1" ht="45" outlineLevel="7" x14ac:dyDescent="0.25">
      <c r="A917" s="26" t="s">
        <v>577</v>
      </c>
      <c r="B917" s="13" t="s">
        <v>573</v>
      </c>
      <c r="C917" s="13" t="s">
        <v>835</v>
      </c>
      <c r="D917" s="13" t="s">
        <v>578</v>
      </c>
      <c r="E917" s="13"/>
      <c r="F917" s="9">
        <f>F918+F925+F930</f>
        <v>57969326.959999993</v>
      </c>
      <c r="G917" s="36">
        <f t="shared" si="101"/>
        <v>-1122432.8399999961</v>
      </c>
      <c r="H917" s="9">
        <f>H918+H925+H930</f>
        <v>57948165.869999997</v>
      </c>
      <c r="I917" s="9">
        <f>I918+I925+I930</f>
        <v>56846894.119999997</v>
      </c>
      <c r="J917" s="20"/>
      <c r="K917" s="21"/>
    </row>
    <row r="918" spans="1:11" s="22" customFormat="1" outlineLevel="7" x14ac:dyDescent="0.25">
      <c r="A918" s="26" t="s">
        <v>962</v>
      </c>
      <c r="B918" s="13" t="s">
        <v>573</v>
      </c>
      <c r="C918" s="13" t="s">
        <v>835</v>
      </c>
      <c r="D918" s="13" t="s">
        <v>579</v>
      </c>
      <c r="E918" s="13"/>
      <c r="F918" s="9">
        <f>F919+F921+F923</f>
        <v>50936326.169999994</v>
      </c>
      <c r="G918" s="36">
        <f t="shared" si="101"/>
        <v>-823898.13999999315</v>
      </c>
      <c r="H918" s="9">
        <f>H919+H921+H923</f>
        <v>50946218.969999999</v>
      </c>
      <c r="I918" s="9">
        <f>I919+I921+I923</f>
        <v>50112428.030000001</v>
      </c>
      <c r="J918" s="20"/>
      <c r="K918" s="21"/>
    </row>
    <row r="919" spans="1:11" s="22" customFormat="1" ht="49.5" customHeight="1" outlineLevel="7" x14ac:dyDescent="0.25">
      <c r="A919" s="26" t="s">
        <v>12</v>
      </c>
      <c r="B919" s="13" t="s">
        <v>573</v>
      </c>
      <c r="C919" s="13" t="s">
        <v>835</v>
      </c>
      <c r="D919" s="13" t="s">
        <v>579</v>
      </c>
      <c r="E919" s="13" t="s">
        <v>13</v>
      </c>
      <c r="F919" s="9">
        <f>F920</f>
        <v>40165546.539999999</v>
      </c>
      <c r="G919" s="36">
        <f t="shared" si="101"/>
        <v>-43777.469999998808</v>
      </c>
      <c r="H919" s="9">
        <f>H920</f>
        <v>40169926.539999999</v>
      </c>
      <c r="I919" s="9">
        <f>I920</f>
        <v>40121769.07</v>
      </c>
      <c r="J919" s="20"/>
      <c r="K919" s="21"/>
    </row>
    <row r="920" spans="1:11" s="22" customFormat="1" outlineLevel="7" x14ac:dyDescent="0.25">
      <c r="A920" s="26" t="s">
        <v>176</v>
      </c>
      <c r="B920" s="13" t="s">
        <v>573</v>
      </c>
      <c r="C920" s="13" t="s">
        <v>835</v>
      </c>
      <c r="D920" s="13" t="s">
        <v>579</v>
      </c>
      <c r="E920" s="13" t="s">
        <v>177</v>
      </c>
      <c r="F920" s="9">
        <v>40165546.539999999</v>
      </c>
      <c r="G920" s="36">
        <f t="shared" si="101"/>
        <v>-43777.469999998808</v>
      </c>
      <c r="H920" s="9">
        <v>40169926.539999999</v>
      </c>
      <c r="I920" s="9">
        <v>40121769.07</v>
      </c>
      <c r="J920" s="20"/>
      <c r="K920" s="21"/>
    </row>
    <row r="921" spans="1:11" s="22" customFormat="1" ht="30" outlineLevel="6" x14ac:dyDescent="0.25">
      <c r="A921" s="26" t="s">
        <v>21</v>
      </c>
      <c r="B921" s="13" t="s">
        <v>573</v>
      </c>
      <c r="C921" s="13" t="s">
        <v>835</v>
      </c>
      <c r="D921" s="13" t="s">
        <v>579</v>
      </c>
      <c r="E921" s="13" t="s">
        <v>22</v>
      </c>
      <c r="F921" s="9">
        <f>F922</f>
        <v>10765759.720000001</v>
      </c>
      <c r="G921" s="36">
        <f t="shared" si="101"/>
        <v>-776684.73000000045</v>
      </c>
      <c r="H921" s="9">
        <f>H922</f>
        <v>10774708.460000001</v>
      </c>
      <c r="I921" s="9">
        <f>I922</f>
        <v>9989074.9900000002</v>
      </c>
      <c r="J921" s="20"/>
      <c r="K921" s="21"/>
    </row>
    <row r="922" spans="1:11" s="22" customFormat="1" ht="32.25" customHeight="1" outlineLevel="6" x14ac:dyDescent="0.25">
      <c r="A922" s="26" t="s">
        <v>23</v>
      </c>
      <c r="B922" s="13" t="s">
        <v>573</v>
      </c>
      <c r="C922" s="13" t="s">
        <v>835</v>
      </c>
      <c r="D922" s="13" t="s">
        <v>579</v>
      </c>
      <c r="E922" s="13" t="s">
        <v>24</v>
      </c>
      <c r="F922" s="9">
        <v>10765759.720000001</v>
      </c>
      <c r="G922" s="36">
        <f t="shared" si="101"/>
        <v>-776684.73000000045</v>
      </c>
      <c r="H922" s="9">
        <v>10774708.460000001</v>
      </c>
      <c r="I922" s="9">
        <v>9989074.9900000002</v>
      </c>
      <c r="J922" s="20"/>
      <c r="K922" s="21"/>
    </row>
    <row r="923" spans="1:11" s="22" customFormat="1" outlineLevel="6" x14ac:dyDescent="0.25">
      <c r="A923" s="26" t="s">
        <v>25</v>
      </c>
      <c r="B923" s="13" t="s">
        <v>573</v>
      </c>
      <c r="C923" s="13" t="s">
        <v>835</v>
      </c>
      <c r="D923" s="13" t="s">
        <v>579</v>
      </c>
      <c r="E923" s="13" t="s">
        <v>26</v>
      </c>
      <c r="F923" s="9">
        <f>F924</f>
        <v>5019.91</v>
      </c>
      <c r="G923" s="36">
        <f t="shared" si="101"/>
        <v>-3435.9399999999996</v>
      </c>
      <c r="H923" s="9">
        <f>H924</f>
        <v>1583.97</v>
      </c>
      <c r="I923" s="9">
        <f>I924</f>
        <v>1583.97</v>
      </c>
      <c r="J923" s="20"/>
      <c r="K923" s="21"/>
    </row>
    <row r="924" spans="1:11" s="22" customFormat="1" outlineLevel="7" x14ac:dyDescent="0.25">
      <c r="A924" s="26" t="s">
        <v>27</v>
      </c>
      <c r="B924" s="13" t="s">
        <v>573</v>
      </c>
      <c r="C924" s="13" t="s">
        <v>835</v>
      </c>
      <c r="D924" s="13" t="s">
        <v>579</v>
      </c>
      <c r="E924" s="13" t="s">
        <v>28</v>
      </c>
      <c r="F924" s="9">
        <v>5019.91</v>
      </c>
      <c r="G924" s="36">
        <f t="shared" si="101"/>
        <v>-3435.9399999999996</v>
      </c>
      <c r="H924" s="9">
        <v>1583.97</v>
      </c>
      <c r="I924" s="9">
        <v>1583.97</v>
      </c>
      <c r="J924" s="20"/>
      <c r="K924" s="21"/>
    </row>
    <row r="925" spans="1:11" s="22" customFormat="1" ht="30" outlineLevel="7" x14ac:dyDescent="0.25">
      <c r="A925" s="26" t="s">
        <v>963</v>
      </c>
      <c r="B925" s="13" t="s">
        <v>573</v>
      </c>
      <c r="C925" s="13" t="s">
        <v>835</v>
      </c>
      <c r="D925" s="13" t="s">
        <v>580</v>
      </c>
      <c r="E925" s="13"/>
      <c r="F925" s="9">
        <f>F926+F928</f>
        <v>4713200</v>
      </c>
      <c r="G925" s="36">
        <f t="shared" si="101"/>
        <v>-267480.81000000052</v>
      </c>
      <c r="H925" s="9">
        <f>H926+H928</f>
        <v>4713200</v>
      </c>
      <c r="I925" s="9">
        <f>I926+I928</f>
        <v>4445719.1899999995</v>
      </c>
      <c r="J925" s="20"/>
      <c r="K925" s="21"/>
    </row>
    <row r="926" spans="1:11" s="34" customFormat="1" ht="47.25" customHeight="1" outlineLevel="6" x14ac:dyDescent="0.25">
      <c r="A926" s="26" t="s">
        <v>12</v>
      </c>
      <c r="B926" s="13" t="s">
        <v>573</v>
      </c>
      <c r="C926" s="13" t="s">
        <v>835</v>
      </c>
      <c r="D926" s="13" t="s">
        <v>580</v>
      </c>
      <c r="E926" s="13" t="s">
        <v>13</v>
      </c>
      <c r="F926" s="9">
        <f>F927</f>
        <v>625881.1</v>
      </c>
      <c r="G926" s="36">
        <f t="shared" si="101"/>
        <v>20500</v>
      </c>
      <c r="H926" s="9">
        <f>H927</f>
        <v>646381.1</v>
      </c>
      <c r="I926" s="9">
        <f>I927</f>
        <v>646381.1</v>
      </c>
      <c r="J926" s="32"/>
      <c r="K926" s="33"/>
    </row>
    <row r="927" spans="1:11" s="34" customFormat="1" outlineLevel="7" x14ac:dyDescent="0.25">
      <c r="A927" s="26" t="s">
        <v>176</v>
      </c>
      <c r="B927" s="13" t="s">
        <v>573</v>
      </c>
      <c r="C927" s="13" t="s">
        <v>835</v>
      </c>
      <c r="D927" s="13" t="s">
        <v>580</v>
      </c>
      <c r="E927" s="13" t="s">
        <v>177</v>
      </c>
      <c r="F927" s="9">
        <v>625881.1</v>
      </c>
      <c r="G927" s="36">
        <f t="shared" si="101"/>
        <v>20500</v>
      </c>
      <c r="H927" s="9">
        <v>646381.1</v>
      </c>
      <c r="I927" s="9">
        <v>646381.1</v>
      </c>
      <c r="J927" s="32"/>
      <c r="K927" s="33"/>
    </row>
    <row r="928" spans="1:11" s="34" customFormat="1" ht="30" outlineLevel="7" x14ac:dyDescent="0.25">
      <c r="A928" s="26" t="s">
        <v>21</v>
      </c>
      <c r="B928" s="13" t="s">
        <v>573</v>
      </c>
      <c r="C928" s="13" t="s">
        <v>835</v>
      </c>
      <c r="D928" s="13" t="s">
        <v>580</v>
      </c>
      <c r="E928" s="13" t="s">
        <v>22</v>
      </c>
      <c r="F928" s="9">
        <f>F929</f>
        <v>4087318.9</v>
      </c>
      <c r="G928" s="36">
        <f t="shared" ref="G928:G994" si="110">I928-F928</f>
        <v>-287980.81000000006</v>
      </c>
      <c r="H928" s="9">
        <f>H929</f>
        <v>4066818.9</v>
      </c>
      <c r="I928" s="9">
        <f>I929</f>
        <v>3799338.09</v>
      </c>
      <c r="J928" s="32"/>
      <c r="K928" s="33"/>
    </row>
    <row r="929" spans="1:11" s="22" customFormat="1" ht="30" outlineLevel="4" x14ac:dyDescent="0.25">
      <c r="A929" s="26" t="s">
        <v>23</v>
      </c>
      <c r="B929" s="13" t="s">
        <v>573</v>
      </c>
      <c r="C929" s="13" t="s">
        <v>835</v>
      </c>
      <c r="D929" s="13" t="s">
        <v>580</v>
      </c>
      <c r="E929" s="13" t="s">
        <v>24</v>
      </c>
      <c r="F929" s="9">
        <v>4087318.9</v>
      </c>
      <c r="G929" s="36">
        <f t="shared" si="110"/>
        <v>-287980.81000000006</v>
      </c>
      <c r="H929" s="9">
        <v>4066818.9</v>
      </c>
      <c r="I929" s="9">
        <v>3799338.09</v>
      </c>
      <c r="J929" s="20"/>
      <c r="K929" s="21"/>
    </row>
    <row r="930" spans="1:11" s="22" customFormat="1" ht="30" outlineLevel="5" x14ac:dyDescent="0.25">
      <c r="A930" s="26" t="s">
        <v>872</v>
      </c>
      <c r="B930" s="13" t="s">
        <v>573</v>
      </c>
      <c r="C930" s="13" t="s">
        <v>835</v>
      </c>
      <c r="D930" s="13" t="s">
        <v>581</v>
      </c>
      <c r="E930" s="13"/>
      <c r="F930" s="9">
        <f>F931</f>
        <v>2319800.79</v>
      </c>
      <c r="G930" s="36">
        <f t="shared" si="110"/>
        <v>-31053.89000000013</v>
      </c>
      <c r="H930" s="9">
        <f>H931</f>
        <v>2288746.9</v>
      </c>
      <c r="I930" s="9">
        <f>I931</f>
        <v>2288746.9</v>
      </c>
      <c r="J930" s="20"/>
      <c r="K930" s="21"/>
    </row>
    <row r="931" spans="1:11" s="22" customFormat="1" ht="32.25" customHeight="1" outlineLevel="6" x14ac:dyDescent="0.25">
      <c r="A931" s="26" t="s">
        <v>21</v>
      </c>
      <c r="B931" s="13" t="s">
        <v>573</v>
      </c>
      <c r="C931" s="13" t="s">
        <v>835</v>
      </c>
      <c r="D931" s="13" t="s">
        <v>581</v>
      </c>
      <c r="E931" s="13" t="s">
        <v>22</v>
      </c>
      <c r="F931" s="9">
        <f>F932</f>
        <v>2319800.79</v>
      </c>
      <c r="G931" s="36">
        <f t="shared" si="110"/>
        <v>-31053.89000000013</v>
      </c>
      <c r="H931" s="9">
        <f>H932</f>
        <v>2288746.9</v>
      </c>
      <c r="I931" s="9">
        <f>I932</f>
        <v>2288746.9</v>
      </c>
      <c r="J931" s="20"/>
      <c r="K931" s="21"/>
    </row>
    <row r="932" spans="1:11" s="22" customFormat="1" ht="30" outlineLevel="7" x14ac:dyDescent="0.25">
      <c r="A932" s="26" t="s">
        <v>23</v>
      </c>
      <c r="B932" s="13" t="s">
        <v>573</v>
      </c>
      <c r="C932" s="13" t="s">
        <v>835</v>
      </c>
      <c r="D932" s="13" t="s">
        <v>581</v>
      </c>
      <c r="E932" s="13" t="s">
        <v>24</v>
      </c>
      <c r="F932" s="9">
        <v>2319800.79</v>
      </c>
      <c r="G932" s="36">
        <f t="shared" si="110"/>
        <v>-31053.89000000013</v>
      </c>
      <c r="H932" s="9">
        <v>2288746.9</v>
      </c>
      <c r="I932" s="9">
        <v>2288746.9</v>
      </c>
      <c r="J932" s="20"/>
      <c r="K932" s="21"/>
    </row>
    <row r="933" spans="1:11" s="22" customFormat="1" ht="30" outlineLevel="7" x14ac:dyDescent="0.25">
      <c r="A933" s="26" t="s">
        <v>582</v>
      </c>
      <c r="B933" s="13" t="s">
        <v>573</v>
      </c>
      <c r="C933" s="13" t="s">
        <v>835</v>
      </c>
      <c r="D933" s="13" t="s">
        <v>583</v>
      </c>
      <c r="E933" s="13"/>
      <c r="F933" s="9">
        <f>F934+F944</f>
        <v>6682985</v>
      </c>
      <c r="G933" s="36">
        <f t="shared" si="110"/>
        <v>-2101292.7999999998</v>
      </c>
      <c r="H933" s="9">
        <f>H934+H944</f>
        <v>4673092.2</v>
      </c>
      <c r="I933" s="9">
        <f>I934+I944</f>
        <v>4581692.2</v>
      </c>
      <c r="J933" s="20"/>
      <c r="K933" s="21"/>
    </row>
    <row r="934" spans="1:11" s="22" customFormat="1" outlineLevel="7" x14ac:dyDescent="0.25">
      <c r="A934" s="26" t="s">
        <v>870</v>
      </c>
      <c r="B934" s="13" t="s">
        <v>573</v>
      </c>
      <c r="C934" s="13" t="s">
        <v>835</v>
      </c>
      <c r="D934" s="13" t="s">
        <v>584</v>
      </c>
      <c r="E934" s="13"/>
      <c r="F934" s="9">
        <f>F938+F941+F935</f>
        <v>6226985</v>
      </c>
      <c r="G934" s="36">
        <f t="shared" si="110"/>
        <v>-2091400</v>
      </c>
      <c r="H934" s="9">
        <f>H938+H941+H935</f>
        <v>4226985</v>
      </c>
      <c r="I934" s="9">
        <f>I938+I941+I935</f>
        <v>4135585</v>
      </c>
      <c r="J934" s="20"/>
      <c r="K934" s="21"/>
    </row>
    <row r="935" spans="1:11" s="22" customFormat="1" ht="33" hidden="1" customHeight="1" outlineLevel="7" x14ac:dyDescent="0.25">
      <c r="A935" s="26" t="s">
        <v>1035</v>
      </c>
      <c r="B935" s="13" t="s">
        <v>573</v>
      </c>
      <c r="C935" s="13" t="s">
        <v>835</v>
      </c>
      <c r="D935" s="13" t="s">
        <v>1034</v>
      </c>
      <c r="E935" s="13"/>
      <c r="F935" s="9">
        <f>F936</f>
        <v>2000000</v>
      </c>
      <c r="G935" s="36">
        <f t="shared" si="110"/>
        <v>-2000000</v>
      </c>
      <c r="H935" s="9">
        <f>H936</f>
        <v>0</v>
      </c>
      <c r="I935" s="9">
        <f>I936</f>
        <v>0</v>
      </c>
      <c r="J935" s="20"/>
      <c r="K935" s="21"/>
    </row>
    <row r="936" spans="1:11" s="22" customFormat="1" ht="30" hidden="1" outlineLevel="7" x14ac:dyDescent="0.25">
      <c r="A936" s="26" t="s">
        <v>21</v>
      </c>
      <c r="B936" s="13" t="s">
        <v>573</v>
      </c>
      <c r="C936" s="13" t="s">
        <v>835</v>
      </c>
      <c r="D936" s="13" t="s">
        <v>1034</v>
      </c>
      <c r="E936" s="13" t="s">
        <v>22</v>
      </c>
      <c r="F936" s="9">
        <f>F937</f>
        <v>2000000</v>
      </c>
      <c r="G936" s="36">
        <f t="shared" si="110"/>
        <v>-2000000</v>
      </c>
      <c r="H936" s="9">
        <f>H937</f>
        <v>0</v>
      </c>
      <c r="I936" s="9">
        <f>I937</f>
        <v>0</v>
      </c>
      <c r="J936" s="20"/>
      <c r="K936" s="21"/>
    </row>
    <row r="937" spans="1:11" s="22" customFormat="1" ht="30" hidden="1" outlineLevel="7" x14ac:dyDescent="0.25">
      <c r="A937" s="26" t="s">
        <v>23</v>
      </c>
      <c r="B937" s="13" t="s">
        <v>573</v>
      </c>
      <c r="C937" s="13" t="s">
        <v>835</v>
      </c>
      <c r="D937" s="13" t="s">
        <v>1034</v>
      </c>
      <c r="E937" s="13" t="s">
        <v>24</v>
      </c>
      <c r="F937" s="9">
        <v>2000000</v>
      </c>
      <c r="G937" s="36">
        <f t="shared" si="110"/>
        <v>-2000000</v>
      </c>
      <c r="H937" s="9">
        <v>0</v>
      </c>
      <c r="I937" s="9">
        <v>0</v>
      </c>
      <c r="J937" s="20"/>
      <c r="K937" s="21"/>
    </row>
    <row r="938" spans="1:11" s="22" customFormat="1" outlineLevel="7" x14ac:dyDescent="0.25">
      <c r="A938" s="26" t="s">
        <v>871</v>
      </c>
      <c r="B938" s="13" t="s">
        <v>573</v>
      </c>
      <c r="C938" s="13" t="s">
        <v>835</v>
      </c>
      <c r="D938" s="13" t="s">
        <v>585</v>
      </c>
      <c r="E938" s="13"/>
      <c r="F938" s="9">
        <f>F939</f>
        <v>375350</v>
      </c>
      <c r="G938" s="36">
        <f t="shared" si="110"/>
        <v>-91400</v>
      </c>
      <c r="H938" s="9">
        <f>H939</f>
        <v>375350</v>
      </c>
      <c r="I938" s="9">
        <f>I939</f>
        <v>283950</v>
      </c>
      <c r="J938" s="20"/>
      <c r="K938" s="21"/>
    </row>
    <row r="939" spans="1:11" s="22" customFormat="1" ht="30" outlineLevel="7" x14ac:dyDescent="0.25">
      <c r="A939" s="26" t="s">
        <v>21</v>
      </c>
      <c r="B939" s="13" t="s">
        <v>573</v>
      </c>
      <c r="C939" s="13" t="s">
        <v>835</v>
      </c>
      <c r="D939" s="13" t="s">
        <v>585</v>
      </c>
      <c r="E939" s="13" t="s">
        <v>22</v>
      </c>
      <c r="F939" s="9">
        <f>F940</f>
        <v>375350</v>
      </c>
      <c r="G939" s="36">
        <f t="shared" si="110"/>
        <v>-91400</v>
      </c>
      <c r="H939" s="9">
        <f>H940</f>
        <v>375350</v>
      </c>
      <c r="I939" s="9">
        <f>I940</f>
        <v>283950</v>
      </c>
      <c r="J939" s="20"/>
      <c r="K939" s="21"/>
    </row>
    <row r="940" spans="1:11" s="22" customFormat="1" ht="30" outlineLevel="5" x14ac:dyDescent="0.25">
      <c r="A940" s="26" t="s">
        <v>23</v>
      </c>
      <c r="B940" s="13" t="s">
        <v>573</v>
      </c>
      <c r="C940" s="13" t="s">
        <v>835</v>
      </c>
      <c r="D940" s="13" t="s">
        <v>585</v>
      </c>
      <c r="E940" s="13" t="s">
        <v>24</v>
      </c>
      <c r="F940" s="9">
        <v>375350</v>
      </c>
      <c r="G940" s="36">
        <f t="shared" si="110"/>
        <v>-91400</v>
      </c>
      <c r="H940" s="9">
        <v>375350</v>
      </c>
      <c r="I940" s="9">
        <v>283950</v>
      </c>
      <c r="J940" s="20"/>
      <c r="K940" s="21"/>
    </row>
    <row r="941" spans="1:11" s="22" customFormat="1" ht="75" outlineLevel="6" x14ac:dyDescent="0.25">
      <c r="A941" s="27" t="s">
        <v>942</v>
      </c>
      <c r="B941" s="13" t="s">
        <v>573</v>
      </c>
      <c r="C941" s="13" t="s">
        <v>835</v>
      </c>
      <c r="D941" s="13" t="s">
        <v>941</v>
      </c>
      <c r="E941" s="13"/>
      <c r="F941" s="9">
        <f>F942</f>
        <v>3851635</v>
      </c>
      <c r="G941" s="36">
        <f t="shared" si="110"/>
        <v>0</v>
      </c>
      <c r="H941" s="9">
        <f>H942</f>
        <v>3851635</v>
      </c>
      <c r="I941" s="9">
        <f>I942</f>
        <v>3851635</v>
      </c>
      <c r="J941" s="20"/>
      <c r="K941" s="21"/>
    </row>
    <row r="942" spans="1:11" s="22" customFormat="1" ht="30" outlineLevel="7" x14ac:dyDescent="0.25">
      <c r="A942" s="26" t="s">
        <v>21</v>
      </c>
      <c r="B942" s="13" t="s">
        <v>573</v>
      </c>
      <c r="C942" s="13" t="s">
        <v>835</v>
      </c>
      <c r="D942" s="13" t="s">
        <v>941</v>
      </c>
      <c r="E942" s="13" t="s">
        <v>22</v>
      </c>
      <c r="F942" s="9">
        <f>F943</f>
        <v>3851635</v>
      </c>
      <c r="G942" s="36">
        <f t="shared" si="110"/>
        <v>0</v>
      </c>
      <c r="H942" s="9">
        <f>H943</f>
        <v>3851635</v>
      </c>
      <c r="I942" s="9">
        <f>I943</f>
        <v>3851635</v>
      </c>
      <c r="J942" s="20"/>
      <c r="K942" s="21"/>
    </row>
    <row r="943" spans="1:11" s="22" customFormat="1" ht="30" outlineLevel="7" x14ac:dyDescent="0.25">
      <c r="A943" s="26" t="s">
        <v>23</v>
      </c>
      <c r="B943" s="13" t="s">
        <v>573</v>
      </c>
      <c r="C943" s="13" t="s">
        <v>835</v>
      </c>
      <c r="D943" s="13" t="s">
        <v>941</v>
      </c>
      <c r="E943" s="13" t="s">
        <v>24</v>
      </c>
      <c r="F943" s="9">
        <v>3851635</v>
      </c>
      <c r="G943" s="36">
        <f t="shared" si="110"/>
        <v>0</v>
      </c>
      <c r="H943" s="9">
        <v>3851635</v>
      </c>
      <c r="I943" s="9">
        <v>3851635</v>
      </c>
      <c r="J943" s="20"/>
      <c r="K943" s="21"/>
    </row>
    <row r="944" spans="1:11" s="22" customFormat="1" ht="30" x14ac:dyDescent="0.25">
      <c r="A944" s="26" t="s">
        <v>586</v>
      </c>
      <c r="B944" s="13" t="s">
        <v>573</v>
      </c>
      <c r="C944" s="13" t="s">
        <v>835</v>
      </c>
      <c r="D944" s="13" t="s">
        <v>587</v>
      </c>
      <c r="E944" s="13"/>
      <c r="F944" s="9">
        <f>F945</f>
        <v>456000</v>
      </c>
      <c r="G944" s="36">
        <f t="shared" si="110"/>
        <v>-9892.7999999999884</v>
      </c>
      <c r="H944" s="9">
        <f t="shared" ref="H944:I946" si="111">H945</f>
        <v>446107.2</v>
      </c>
      <c r="I944" s="9">
        <f t="shared" si="111"/>
        <v>446107.2</v>
      </c>
      <c r="J944" s="20"/>
      <c r="K944" s="21"/>
    </row>
    <row r="945" spans="1:11" s="22" customFormat="1" ht="30" outlineLevel="1" x14ac:dyDescent="0.25">
      <c r="A945" s="26" t="s">
        <v>588</v>
      </c>
      <c r="B945" s="13" t="s">
        <v>573</v>
      </c>
      <c r="C945" s="13" t="s">
        <v>835</v>
      </c>
      <c r="D945" s="13" t="s">
        <v>589</v>
      </c>
      <c r="E945" s="13"/>
      <c r="F945" s="9">
        <f>F946</f>
        <v>456000</v>
      </c>
      <c r="G945" s="36">
        <f t="shared" si="110"/>
        <v>-9892.7999999999884</v>
      </c>
      <c r="H945" s="9">
        <f t="shared" si="111"/>
        <v>446107.2</v>
      </c>
      <c r="I945" s="9">
        <f t="shared" si="111"/>
        <v>446107.2</v>
      </c>
      <c r="J945" s="20"/>
      <c r="K945" s="21"/>
    </row>
    <row r="946" spans="1:11" s="22" customFormat="1" ht="33" customHeight="1" outlineLevel="2" x14ac:dyDescent="0.25">
      <c r="A946" s="26" t="s">
        <v>21</v>
      </c>
      <c r="B946" s="13" t="s">
        <v>573</v>
      </c>
      <c r="C946" s="13" t="s">
        <v>835</v>
      </c>
      <c r="D946" s="13" t="s">
        <v>589</v>
      </c>
      <c r="E946" s="13" t="s">
        <v>22</v>
      </c>
      <c r="F946" s="9">
        <f>F947</f>
        <v>456000</v>
      </c>
      <c r="G946" s="36">
        <f t="shared" si="110"/>
        <v>-9892.7999999999884</v>
      </c>
      <c r="H946" s="9">
        <f t="shared" si="111"/>
        <v>446107.2</v>
      </c>
      <c r="I946" s="9">
        <f t="shared" si="111"/>
        <v>446107.2</v>
      </c>
      <c r="J946" s="20"/>
      <c r="K946" s="21"/>
    </row>
    <row r="947" spans="1:11" s="22" customFormat="1" ht="30" outlineLevel="3" x14ac:dyDescent="0.25">
      <c r="A947" s="26" t="s">
        <v>23</v>
      </c>
      <c r="B947" s="13" t="s">
        <v>573</v>
      </c>
      <c r="C947" s="13" t="s">
        <v>835</v>
      </c>
      <c r="D947" s="13" t="s">
        <v>589</v>
      </c>
      <c r="E947" s="13" t="s">
        <v>24</v>
      </c>
      <c r="F947" s="9">
        <v>456000</v>
      </c>
      <c r="G947" s="36">
        <f t="shared" si="110"/>
        <v>-9892.7999999999884</v>
      </c>
      <c r="H947" s="9">
        <v>446107.2</v>
      </c>
      <c r="I947" s="9">
        <v>446107.2</v>
      </c>
      <c r="J947" s="20"/>
      <c r="K947" s="21"/>
    </row>
    <row r="948" spans="1:11" s="22" customFormat="1" ht="28.5" outlineLevel="5" x14ac:dyDescent="0.25">
      <c r="A948" s="17" t="s">
        <v>590</v>
      </c>
      <c r="B948" s="18" t="s">
        <v>591</v>
      </c>
      <c r="C948" s="13"/>
      <c r="D948" s="13"/>
      <c r="E948" s="13"/>
      <c r="F948" s="19">
        <f>F949</f>
        <v>2394491</v>
      </c>
      <c r="G948" s="36">
        <f t="shared" si="110"/>
        <v>-324535.18999999994</v>
      </c>
      <c r="H948" s="19">
        <f t="shared" ref="H948:I952" si="112">H949</f>
        <v>2394491</v>
      </c>
      <c r="I948" s="19">
        <f t="shared" si="112"/>
        <v>2069955.81</v>
      </c>
      <c r="J948" s="20"/>
      <c r="K948" s="21"/>
    </row>
    <row r="949" spans="1:11" s="22" customFormat="1" outlineLevel="6" x14ac:dyDescent="0.25">
      <c r="A949" s="23" t="s">
        <v>7</v>
      </c>
      <c r="B949" s="24" t="s">
        <v>591</v>
      </c>
      <c r="C949" s="24" t="s">
        <v>800</v>
      </c>
      <c r="D949" s="24"/>
      <c r="E949" s="24"/>
      <c r="F949" s="25">
        <f>F950</f>
        <v>2394491</v>
      </c>
      <c r="G949" s="36">
        <f t="shared" si="110"/>
        <v>-324535.18999999994</v>
      </c>
      <c r="H949" s="25">
        <f t="shared" si="112"/>
        <v>2394491</v>
      </c>
      <c r="I949" s="25">
        <f t="shared" si="112"/>
        <v>2069955.81</v>
      </c>
      <c r="J949" s="20"/>
      <c r="K949" s="21"/>
    </row>
    <row r="950" spans="1:11" s="22" customFormat="1" ht="34.5" customHeight="1" outlineLevel="7" x14ac:dyDescent="0.25">
      <c r="A950" s="23" t="s">
        <v>592</v>
      </c>
      <c r="B950" s="24" t="s">
        <v>591</v>
      </c>
      <c r="C950" s="24" t="s">
        <v>836</v>
      </c>
      <c r="D950" s="24"/>
      <c r="E950" s="24"/>
      <c r="F950" s="25">
        <f>F951</f>
        <v>2394491</v>
      </c>
      <c r="G950" s="36">
        <f t="shared" si="110"/>
        <v>-324535.18999999994</v>
      </c>
      <c r="H950" s="25">
        <f t="shared" si="112"/>
        <v>2394491</v>
      </c>
      <c r="I950" s="25">
        <f t="shared" si="112"/>
        <v>2069955.81</v>
      </c>
      <c r="J950" s="20"/>
      <c r="K950" s="21"/>
    </row>
    <row r="951" spans="1:11" s="22" customFormat="1" ht="48" customHeight="1" outlineLevel="7" x14ac:dyDescent="0.25">
      <c r="A951" s="26" t="s">
        <v>979</v>
      </c>
      <c r="B951" s="13" t="s">
        <v>591</v>
      </c>
      <c r="C951" s="13" t="s">
        <v>836</v>
      </c>
      <c r="D951" s="13" t="s">
        <v>9</v>
      </c>
      <c r="E951" s="13"/>
      <c r="F951" s="9">
        <f>F952</f>
        <v>2394491</v>
      </c>
      <c r="G951" s="36">
        <f t="shared" si="110"/>
        <v>-324535.18999999994</v>
      </c>
      <c r="H951" s="9">
        <f t="shared" si="112"/>
        <v>2394491</v>
      </c>
      <c r="I951" s="9">
        <f t="shared" si="112"/>
        <v>2069955.81</v>
      </c>
      <c r="J951" s="20"/>
      <c r="K951" s="21"/>
    </row>
    <row r="952" spans="1:11" s="22" customFormat="1" ht="30" outlineLevel="7" x14ac:dyDescent="0.25">
      <c r="A952" s="26" t="s">
        <v>593</v>
      </c>
      <c r="B952" s="13" t="s">
        <v>591</v>
      </c>
      <c r="C952" s="13" t="s">
        <v>836</v>
      </c>
      <c r="D952" s="13" t="s">
        <v>594</v>
      </c>
      <c r="E952" s="13"/>
      <c r="F952" s="9">
        <f>F953</f>
        <v>2394491</v>
      </c>
      <c r="G952" s="36">
        <f t="shared" si="110"/>
        <v>-324535.18999999994</v>
      </c>
      <c r="H952" s="9">
        <f t="shared" si="112"/>
        <v>2394491</v>
      </c>
      <c r="I952" s="9">
        <f t="shared" si="112"/>
        <v>2069955.81</v>
      </c>
      <c r="J952" s="20"/>
      <c r="K952" s="21"/>
    </row>
    <row r="953" spans="1:11" s="22" customFormat="1" outlineLevel="7" x14ac:dyDescent="0.25">
      <c r="A953" s="26" t="s">
        <v>595</v>
      </c>
      <c r="B953" s="13" t="s">
        <v>591</v>
      </c>
      <c r="C953" s="13" t="s">
        <v>836</v>
      </c>
      <c r="D953" s="13" t="s">
        <v>596</v>
      </c>
      <c r="E953" s="13"/>
      <c r="F953" s="9">
        <f>F954+F956+F958</f>
        <v>2394491</v>
      </c>
      <c r="G953" s="36">
        <f t="shared" si="110"/>
        <v>-324535.18999999994</v>
      </c>
      <c r="H953" s="9">
        <f>H954+H956+H958</f>
        <v>2394491</v>
      </c>
      <c r="I953" s="9">
        <f>I954+I956+I958</f>
        <v>2069955.81</v>
      </c>
      <c r="J953" s="20"/>
      <c r="K953" s="21"/>
    </row>
    <row r="954" spans="1:11" s="22" customFormat="1" ht="45.75" customHeight="1" outlineLevel="7" x14ac:dyDescent="0.25">
      <c r="A954" s="26" t="s">
        <v>12</v>
      </c>
      <c r="B954" s="13" t="s">
        <v>591</v>
      </c>
      <c r="C954" s="13" t="s">
        <v>836</v>
      </c>
      <c r="D954" s="13" t="s">
        <v>596</v>
      </c>
      <c r="E954" s="13" t="s">
        <v>13</v>
      </c>
      <c r="F954" s="9">
        <f>F955</f>
        <v>2158428</v>
      </c>
      <c r="G954" s="36">
        <f t="shared" si="110"/>
        <v>-297770.18999999994</v>
      </c>
      <c r="H954" s="9">
        <f>H955</f>
        <v>2158428</v>
      </c>
      <c r="I954" s="9">
        <f>I955</f>
        <v>1860657.81</v>
      </c>
      <c r="J954" s="20"/>
      <c r="K954" s="21"/>
    </row>
    <row r="955" spans="1:11" s="22" customFormat="1" ht="20.25" customHeight="1" outlineLevel="7" x14ac:dyDescent="0.25">
      <c r="A955" s="26" t="s">
        <v>14</v>
      </c>
      <c r="B955" s="13" t="s">
        <v>591</v>
      </c>
      <c r="C955" s="13" t="s">
        <v>836</v>
      </c>
      <c r="D955" s="13" t="s">
        <v>596</v>
      </c>
      <c r="E955" s="13" t="s">
        <v>15</v>
      </c>
      <c r="F955" s="9">
        <v>2158428</v>
      </c>
      <c r="G955" s="36">
        <f t="shared" si="110"/>
        <v>-297770.18999999994</v>
      </c>
      <c r="H955" s="9">
        <v>2158428</v>
      </c>
      <c r="I955" s="9">
        <v>1860657.81</v>
      </c>
      <c r="J955" s="20"/>
      <c r="K955" s="21"/>
    </row>
    <row r="956" spans="1:11" s="22" customFormat="1" ht="30" x14ac:dyDescent="0.25">
      <c r="A956" s="26" t="s">
        <v>21</v>
      </c>
      <c r="B956" s="13" t="s">
        <v>591</v>
      </c>
      <c r="C956" s="13" t="s">
        <v>836</v>
      </c>
      <c r="D956" s="13" t="s">
        <v>596</v>
      </c>
      <c r="E956" s="13" t="s">
        <v>22</v>
      </c>
      <c r="F956" s="9">
        <f>F957</f>
        <v>231063</v>
      </c>
      <c r="G956" s="36">
        <f t="shared" si="110"/>
        <v>-26765</v>
      </c>
      <c r="H956" s="9">
        <f>H957</f>
        <v>231063</v>
      </c>
      <c r="I956" s="9">
        <f>I957</f>
        <v>204298</v>
      </c>
      <c r="J956" s="20"/>
      <c r="K956" s="21"/>
    </row>
    <row r="957" spans="1:11" s="22" customFormat="1" ht="30" outlineLevel="1" x14ac:dyDescent="0.25">
      <c r="A957" s="26" t="s">
        <v>23</v>
      </c>
      <c r="B957" s="13" t="s">
        <v>591</v>
      </c>
      <c r="C957" s="13" t="s">
        <v>836</v>
      </c>
      <c r="D957" s="13" t="s">
        <v>596</v>
      </c>
      <c r="E957" s="13" t="s">
        <v>24</v>
      </c>
      <c r="F957" s="9">
        <v>231063</v>
      </c>
      <c r="G957" s="36">
        <f t="shared" si="110"/>
        <v>-26765</v>
      </c>
      <c r="H957" s="9">
        <v>231063</v>
      </c>
      <c r="I957" s="9">
        <v>204298</v>
      </c>
      <c r="J957" s="20"/>
      <c r="K957" s="21"/>
    </row>
    <row r="958" spans="1:11" s="22" customFormat="1" outlineLevel="2" x14ac:dyDescent="0.25">
      <c r="A958" s="26" t="s">
        <v>25</v>
      </c>
      <c r="B958" s="13" t="s">
        <v>591</v>
      </c>
      <c r="C958" s="13" t="s">
        <v>836</v>
      </c>
      <c r="D958" s="13" t="s">
        <v>596</v>
      </c>
      <c r="E958" s="13" t="s">
        <v>26</v>
      </c>
      <c r="F958" s="9">
        <f>F959</f>
        <v>5000</v>
      </c>
      <c r="G958" s="36">
        <f t="shared" si="110"/>
        <v>0</v>
      </c>
      <c r="H958" s="9">
        <f>H959</f>
        <v>5000</v>
      </c>
      <c r="I958" s="9">
        <f>I959</f>
        <v>5000</v>
      </c>
      <c r="J958" s="20"/>
      <c r="K958" s="21"/>
    </row>
    <row r="959" spans="1:11" s="22" customFormat="1" ht="21.75" customHeight="1" outlineLevel="3" x14ac:dyDescent="0.25">
      <c r="A959" s="26" t="s">
        <v>27</v>
      </c>
      <c r="B959" s="13" t="s">
        <v>591</v>
      </c>
      <c r="C959" s="13" t="s">
        <v>836</v>
      </c>
      <c r="D959" s="13" t="s">
        <v>596</v>
      </c>
      <c r="E959" s="13" t="s">
        <v>28</v>
      </c>
      <c r="F959" s="9">
        <v>5000</v>
      </c>
      <c r="G959" s="36">
        <f t="shared" si="110"/>
        <v>0</v>
      </c>
      <c r="H959" s="9">
        <v>5000</v>
      </c>
      <c r="I959" s="9">
        <v>5000</v>
      </c>
      <c r="J959" s="20"/>
      <c r="K959" s="21"/>
    </row>
    <row r="960" spans="1:11" s="22" customFormat="1" ht="28.5" outlineLevel="5" x14ac:dyDescent="0.25">
      <c r="A960" s="17" t="s">
        <v>597</v>
      </c>
      <c r="B960" s="18" t="s">
        <v>598</v>
      </c>
      <c r="C960" s="13"/>
      <c r="D960" s="13"/>
      <c r="E960" s="13"/>
      <c r="F960" s="19">
        <f>F961+F1008</f>
        <v>176089214.59999999</v>
      </c>
      <c r="G960" s="36">
        <f t="shared" si="110"/>
        <v>-3571606.4399999976</v>
      </c>
      <c r="H960" s="19">
        <f>H961+H1008</f>
        <v>176053806.25999999</v>
      </c>
      <c r="I960" s="19">
        <f>I961+I1008</f>
        <v>172517608.16</v>
      </c>
      <c r="J960" s="20"/>
      <c r="K960" s="21"/>
    </row>
    <row r="961" spans="1:11" s="22" customFormat="1" outlineLevel="6" x14ac:dyDescent="0.25">
      <c r="A961" s="23" t="s">
        <v>381</v>
      </c>
      <c r="B961" s="24" t="s">
        <v>598</v>
      </c>
      <c r="C961" s="24" t="s">
        <v>822</v>
      </c>
      <c r="D961" s="24"/>
      <c r="E961" s="24"/>
      <c r="F961" s="25">
        <f>F962</f>
        <v>45296859.289999999</v>
      </c>
      <c r="G961" s="36">
        <f t="shared" si="110"/>
        <v>-582651.75999999791</v>
      </c>
      <c r="H961" s="25">
        <f>H962</f>
        <v>45121748.700000003</v>
      </c>
      <c r="I961" s="25">
        <f>I962</f>
        <v>44714207.530000001</v>
      </c>
      <c r="J961" s="20"/>
      <c r="K961" s="21"/>
    </row>
    <row r="962" spans="1:11" s="22" customFormat="1" ht="17.25" customHeight="1" outlineLevel="7" x14ac:dyDescent="0.25">
      <c r="A962" s="23" t="s">
        <v>599</v>
      </c>
      <c r="B962" s="24" t="s">
        <v>598</v>
      </c>
      <c r="C962" s="24" t="s">
        <v>837</v>
      </c>
      <c r="D962" s="24"/>
      <c r="E962" s="24"/>
      <c r="F962" s="25">
        <f>F963+F1002</f>
        <v>45296859.289999999</v>
      </c>
      <c r="G962" s="36">
        <f t="shared" si="110"/>
        <v>-582651.75999999791</v>
      </c>
      <c r="H962" s="25">
        <f>H963+H1002</f>
        <v>45121748.700000003</v>
      </c>
      <c r="I962" s="25">
        <f>I963+I1002</f>
        <v>44714207.530000001</v>
      </c>
      <c r="J962" s="20"/>
      <c r="K962" s="21"/>
    </row>
    <row r="963" spans="1:11" s="22" customFormat="1" outlineLevel="7" x14ac:dyDescent="0.25">
      <c r="A963" s="26" t="s">
        <v>84</v>
      </c>
      <c r="B963" s="13" t="s">
        <v>598</v>
      </c>
      <c r="C963" s="13" t="s">
        <v>837</v>
      </c>
      <c r="D963" s="13" t="s">
        <v>85</v>
      </c>
      <c r="E963" s="13"/>
      <c r="F963" s="9">
        <f>F964+F980+F987+F991+F995</f>
        <v>45294042.289999999</v>
      </c>
      <c r="G963" s="36">
        <f t="shared" si="110"/>
        <v>-582651.75999999791</v>
      </c>
      <c r="H963" s="9">
        <f>H964+H980+H987+H991+H995</f>
        <v>45118931.700000003</v>
      </c>
      <c r="I963" s="9">
        <f>I964+I980+I987+I991+I995</f>
        <v>44711390.530000001</v>
      </c>
      <c r="J963" s="20"/>
      <c r="K963" s="21"/>
    </row>
    <row r="964" spans="1:11" s="22" customFormat="1" outlineLevel="7" x14ac:dyDescent="0.25">
      <c r="A964" s="26" t="s">
        <v>600</v>
      </c>
      <c r="B964" s="13" t="s">
        <v>598</v>
      </c>
      <c r="C964" s="13" t="s">
        <v>837</v>
      </c>
      <c r="D964" s="13" t="s">
        <v>601</v>
      </c>
      <c r="E964" s="13"/>
      <c r="F964" s="9">
        <f>F965+F972</f>
        <v>44484419.530000001</v>
      </c>
      <c r="G964" s="36">
        <f t="shared" si="110"/>
        <v>-567655.43999999762</v>
      </c>
      <c r="H964" s="9">
        <f>H965+H972</f>
        <v>44324305.260000005</v>
      </c>
      <c r="I964" s="9">
        <f>I965+I972</f>
        <v>43916764.090000004</v>
      </c>
      <c r="J964" s="20"/>
      <c r="K964" s="21"/>
    </row>
    <row r="965" spans="1:11" s="22" customFormat="1" outlineLevel="7" x14ac:dyDescent="0.25">
      <c r="A965" s="26" t="s">
        <v>602</v>
      </c>
      <c r="B965" s="13" t="s">
        <v>598</v>
      </c>
      <c r="C965" s="13" t="s">
        <v>837</v>
      </c>
      <c r="D965" s="13" t="s">
        <v>603</v>
      </c>
      <c r="E965" s="13"/>
      <c r="F965" s="9">
        <f>F966+F968+F970</f>
        <v>44220419.530000001</v>
      </c>
      <c r="G965" s="36">
        <f t="shared" si="110"/>
        <v>-632510.6400000006</v>
      </c>
      <c r="H965" s="9">
        <f>H966+H968+H970</f>
        <v>43989155.260000005</v>
      </c>
      <c r="I965" s="9">
        <f>I966+I968+I970</f>
        <v>43587908.890000001</v>
      </c>
      <c r="J965" s="20"/>
      <c r="K965" s="21"/>
    </row>
    <row r="966" spans="1:11" s="22" customFormat="1" ht="49.5" customHeight="1" outlineLevel="7" x14ac:dyDescent="0.25">
      <c r="A966" s="26" t="s">
        <v>12</v>
      </c>
      <c r="B966" s="13" t="s">
        <v>598</v>
      </c>
      <c r="C966" s="13" t="s">
        <v>837</v>
      </c>
      <c r="D966" s="13" t="s">
        <v>603</v>
      </c>
      <c r="E966" s="13" t="s">
        <v>13</v>
      </c>
      <c r="F966" s="9">
        <f>F967</f>
        <v>41687235</v>
      </c>
      <c r="G966" s="36">
        <f t="shared" si="110"/>
        <v>-644731.46999999881</v>
      </c>
      <c r="H966" s="9">
        <f>H967</f>
        <v>41399258.020000003</v>
      </c>
      <c r="I966" s="9">
        <f>I967</f>
        <v>41042503.530000001</v>
      </c>
      <c r="J966" s="20"/>
      <c r="K966" s="21"/>
    </row>
    <row r="967" spans="1:11" s="22" customFormat="1" outlineLevel="7" x14ac:dyDescent="0.25">
      <c r="A967" s="26" t="s">
        <v>176</v>
      </c>
      <c r="B967" s="13" t="s">
        <v>598</v>
      </c>
      <c r="C967" s="13" t="s">
        <v>837</v>
      </c>
      <c r="D967" s="13" t="s">
        <v>603</v>
      </c>
      <c r="E967" s="13" t="s">
        <v>177</v>
      </c>
      <c r="F967" s="9">
        <v>41687235</v>
      </c>
      <c r="G967" s="36">
        <f t="shared" si="110"/>
        <v>-644731.46999999881</v>
      </c>
      <c r="H967" s="9">
        <v>41399258.020000003</v>
      </c>
      <c r="I967" s="9">
        <v>41042503.530000001</v>
      </c>
      <c r="J967" s="20"/>
      <c r="K967" s="21"/>
    </row>
    <row r="968" spans="1:11" s="22" customFormat="1" ht="30" outlineLevel="6" x14ac:dyDescent="0.25">
      <c r="A968" s="26" t="s">
        <v>21</v>
      </c>
      <c r="B968" s="13" t="s">
        <v>598</v>
      </c>
      <c r="C968" s="13" t="s">
        <v>837</v>
      </c>
      <c r="D968" s="13" t="s">
        <v>603</v>
      </c>
      <c r="E968" s="13" t="s">
        <v>22</v>
      </c>
      <c r="F968" s="9">
        <f>F969</f>
        <v>2521144.54</v>
      </c>
      <c r="G968" s="36">
        <f t="shared" si="110"/>
        <v>19096</v>
      </c>
      <c r="H968" s="9">
        <f>H969</f>
        <v>2584732.42</v>
      </c>
      <c r="I968" s="9">
        <f>I969</f>
        <v>2540240.54</v>
      </c>
      <c r="J968" s="20"/>
      <c r="K968" s="21"/>
    </row>
    <row r="969" spans="1:11" s="22" customFormat="1" ht="33" customHeight="1" outlineLevel="7" x14ac:dyDescent="0.25">
      <c r="A969" s="26" t="s">
        <v>23</v>
      </c>
      <c r="B969" s="13" t="s">
        <v>598</v>
      </c>
      <c r="C969" s="13" t="s">
        <v>837</v>
      </c>
      <c r="D969" s="13" t="s">
        <v>603</v>
      </c>
      <c r="E969" s="13" t="s">
        <v>24</v>
      </c>
      <c r="F969" s="10">
        <v>2521144.54</v>
      </c>
      <c r="G969" s="36">
        <f t="shared" si="110"/>
        <v>19096</v>
      </c>
      <c r="H969" s="10">
        <v>2584732.42</v>
      </c>
      <c r="I969" s="10">
        <v>2540240.54</v>
      </c>
      <c r="J969" s="20"/>
      <c r="K969" s="21"/>
    </row>
    <row r="970" spans="1:11" s="22" customFormat="1" outlineLevel="7" x14ac:dyDescent="0.25">
      <c r="A970" s="26" t="s">
        <v>25</v>
      </c>
      <c r="B970" s="13" t="s">
        <v>598</v>
      </c>
      <c r="C970" s="13" t="s">
        <v>837</v>
      </c>
      <c r="D970" s="13" t="s">
        <v>603</v>
      </c>
      <c r="E970" s="13" t="s">
        <v>26</v>
      </c>
      <c r="F970" s="9">
        <f>F971</f>
        <v>12039.99</v>
      </c>
      <c r="G970" s="36">
        <f t="shared" si="110"/>
        <v>-6875.17</v>
      </c>
      <c r="H970" s="9">
        <f>H971</f>
        <v>5164.82</v>
      </c>
      <c r="I970" s="9">
        <f>I971</f>
        <v>5164.82</v>
      </c>
      <c r="J970" s="20"/>
      <c r="K970" s="21"/>
    </row>
    <row r="971" spans="1:11" s="22" customFormat="1" outlineLevel="7" x14ac:dyDescent="0.25">
      <c r="A971" s="26" t="s">
        <v>27</v>
      </c>
      <c r="B971" s="13" t="s">
        <v>598</v>
      </c>
      <c r="C971" s="13" t="s">
        <v>837</v>
      </c>
      <c r="D971" s="13" t="s">
        <v>603</v>
      </c>
      <c r="E971" s="13" t="s">
        <v>28</v>
      </c>
      <c r="F971" s="9">
        <v>12039.99</v>
      </c>
      <c r="G971" s="36">
        <f t="shared" si="110"/>
        <v>-6875.17</v>
      </c>
      <c r="H971" s="9">
        <v>5164.82</v>
      </c>
      <c r="I971" s="9">
        <v>5164.82</v>
      </c>
      <c r="J971" s="20"/>
      <c r="K971" s="21"/>
    </row>
    <row r="972" spans="1:11" s="22" customFormat="1" ht="30" outlineLevel="7" x14ac:dyDescent="0.25">
      <c r="A972" s="26" t="s">
        <v>604</v>
      </c>
      <c r="B972" s="13" t="s">
        <v>598</v>
      </c>
      <c r="C972" s="13" t="s">
        <v>837</v>
      </c>
      <c r="D972" s="13" t="s">
        <v>605</v>
      </c>
      <c r="E972" s="13"/>
      <c r="F972" s="9">
        <f>F973+F975</f>
        <v>264000</v>
      </c>
      <c r="G972" s="36">
        <f t="shared" si="110"/>
        <v>64855.200000000012</v>
      </c>
      <c r="H972" s="9">
        <f>H973+H975</f>
        <v>335150</v>
      </c>
      <c r="I972" s="9">
        <f>I973+I975</f>
        <v>328855.2</v>
      </c>
      <c r="J972" s="20"/>
      <c r="K972" s="21"/>
    </row>
    <row r="973" spans="1:11" s="22" customFormat="1" ht="48.75" customHeight="1" outlineLevel="6" x14ac:dyDescent="0.25">
      <c r="A973" s="26" t="s">
        <v>12</v>
      </c>
      <c r="B973" s="13" t="s">
        <v>598</v>
      </c>
      <c r="C973" s="13" t="s">
        <v>837</v>
      </c>
      <c r="D973" s="13" t="s">
        <v>605</v>
      </c>
      <c r="E973" s="13" t="s">
        <v>13</v>
      </c>
      <c r="F973" s="9">
        <f>F974</f>
        <v>15000</v>
      </c>
      <c r="G973" s="36">
        <f t="shared" si="110"/>
        <v>-11635</v>
      </c>
      <c r="H973" s="9">
        <f>H974</f>
        <v>3365</v>
      </c>
      <c r="I973" s="9">
        <f>I974</f>
        <v>3365</v>
      </c>
      <c r="J973" s="20"/>
      <c r="K973" s="21"/>
    </row>
    <row r="974" spans="1:11" s="22" customFormat="1" outlineLevel="7" x14ac:dyDescent="0.25">
      <c r="A974" s="26" t="s">
        <v>176</v>
      </c>
      <c r="B974" s="13" t="s">
        <v>598</v>
      </c>
      <c r="C974" s="13" t="s">
        <v>837</v>
      </c>
      <c r="D974" s="13" t="s">
        <v>605</v>
      </c>
      <c r="E974" s="13" t="s">
        <v>177</v>
      </c>
      <c r="F974" s="9">
        <v>15000</v>
      </c>
      <c r="G974" s="36">
        <f t="shared" si="110"/>
        <v>-11635</v>
      </c>
      <c r="H974" s="9">
        <v>3365</v>
      </c>
      <c r="I974" s="9">
        <v>3365</v>
      </c>
      <c r="J974" s="20"/>
      <c r="K974" s="21"/>
    </row>
    <row r="975" spans="1:11" s="22" customFormat="1" ht="30" outlineLevel="7" x14ac:dyDescent="0.25">
      <c r="A975" s="26" t="s">
        <v>21</v>
      </c>
      <c r="B975" s="13" t="s">
        <v>598</v>
      </c>
      <c r="C975" s="13" t="s">
        <v>837</v>
      </c>
      <c r="D975" s="13" t="s">
        <v>605</v>
      </c>
      <c r="E975" s="13" t="s">
        <v>22</v>
      </c>
      <c r="F975" s="9">
        <f>F976</f>
        <v>249000</v>
      </c>
      <c r="G975" s="36">
        <f t="shared" si="110"/>
        <v>76490.200000000012</v>
      </c>
      <c r="H975" s="9">
        <f>H976</f>
        <v>331785</v>
      </c>
      <c r="I975" s="9">
        <f>I976</f>
        <v>325490.2</v>
      </c>
      <c r="J975" s="20"/>
      <c r="K975" s="21"/>
    </row>
    <row r="976" spans="1:11" s="22" customFormat="1" ht="30" outlineLevel="7" x14ac:dyDescent="0.25">
      <c r="A976" s="26" t="s">
        <v>23</v>
      </c>
      <c r="B976" s="13" t="s">
        <v>598</v>
      </c>
      <c r="C976" s="13" t="s">
        <v>837</v>
      </c>
      <c r="D976" s="13" t="s">
        <v>605</v>
      </c>
      <c r="E976" s="13" t="s">
        <v>24</v>
      </c>
      <c r="F976" s="9">
        <v>249000</v>
      </c>
      <c r="G976" s="36">
        <f t="shared" si="110"/>
        <v>76490.200000000012</v>
      </c>
      <c r="H976" s="9">
        <v>331785</v>
      </c>
      <c r="I976" s="9">
        <v>325490.2</v>
      </c>
      <c r="J976" s="20"/>
      <c r="K976" s="21"/>
    </row>
    <row r="977" spans="1:11" s="22" customFormat="1" ht="30" hidden="1" outlineLevel="7" x14ac:dyDescent="0.25">
      <c r="A977" s="26" t="s">
        <v>606</v>
      </c>
      <c r="B977" s="13" t="s">
        <v>598</v>
      </c>
      <c r="C977" s="13" t="s">
        <v>837</v>
      </c>
      <c r="D977" s="13" t="s">
        <v>607</v>
      </c>
      <c r="E977" s="13"/>
      <c r="F977" s="9">
        <v>0</v>
      </c>
      <c r="G977" s="36">
        <f t="shared" si="110"/>
        <v>0</v>
      </c>
      <c r="H977" s="9">
        <v>0</v>
      </c>
      <c r="I977" s="9">
        <v>0</v>
      </c>
      <c r="J977" s="20"/>
      <c r="K977" s="21"/>
    </row>
    <row r="978" spans="1:11" s="22" customFormat="1" ht="30" hidden="1" outlineLevel="7" x14ac:dyDescent="0.25">
      <c r="A978" s="26" t="s">
        <v>21</v>
      </c>
      <c r="B978" s="13" t="s">
        <v>598</v>
      </c>
      <c r="C978" s="13" t="s">
        <v>837</v>
      </c>
      <c r="D978" s="13" t="s">
        <v>607</v>
      </c>
      <c r="E978" s="13" t="s">
        <v>22</v>
      </c>
      <c r="F978" s="9">
        <v>0</v>
      </c>
      <c r="G978" s="36">
        <f t="shared" si="110"/>
        <v>0</v>
      </c>
      <c r="H978" s="9">
        <v>0</v>
      </c>
      <c r="I978" s="9">
        <v>0</v>
      </c>
      <c r="J978" s="20"/>
      <c r="K978" s="21"/>
    </row>
    <row r="979" spans="1:11" s="22" customFormat="1" ht="30" hidden="1" outlineLevel="7" x14ac:dyDescent="0.25">
      <c r="A979" s="26" t="s">
        <v>23</v>
      </c>
      <c r="B979" s="13" t="s">
        <v>598</v>
      </c>
      <c r="C979" s="13" t="s">
        <v>837</v>
      </c>
      <c r="D979" s="13" t="s">
        <v>607</v>
      </c>
      <c r="E979" s="13" t="s">
        <v>24</v>
      </c>
      <c r="F979" s="9">
        <v>0</v>
      </c>
      <c r="G979" s="36">
        <f t="shared" si="110"/>
        <v>0</v>
      </c>
      <c r="H979" s="9">
        <v>0</v>
      </c>
      <c r="I979" s="9">
        <v>0</v>
      </c>
      <c r="J979" s="20"/>
      <c r="K979" s="21"/>
    </row>
    <row r="980" spans="1:11" s="22" customFormat="1" ht="30" outlineLevel="7" x14ac:dyDescent="0.25">
      <c r="A980" s="26" t="s">
        <v>679</v>
      </c>
      <c r="B980" s="13" t="s">
        <v>598</v>
      </c>
      <c r="C980" s="13" t="s">
        <v>837</v>
      </c>
      <c r="D980" s="13" t="s">
        <v>680</v>
      </c>
      <c r="E980" s="13"/>
      <c r="F980" s="9">
        <f>F981+F984</f>
        <v>469622.76</v>
      </c>
      <c r="G980" s="36">
        <f t="shared" si="110"/>
        <v>0</v>
      </c>
      <c r="H980" s="9">
        <f>H981+H984</f>
        <v>469622.76</v>
      </c>
      <c r="I980" s="9">
        <f>I981+I984</f>
        <v>469622.76</v>
      </c>
      <c r="J980" s="20"/>
      <c r="K980" s="21"/>
    </row>
    <row r="981" spans="1:11" s="22" customFormat="1" ht="30" outlineLevel="7" x14ac:dyDescent="0.25">
      <c r="A981" s="26" t="s">
        <v>681</v>
      </c>
      <c r="B981" s="13" t="s">
        <v>598</v>
      </c>
      <c r="C981" s="13" t="s">
        <v>837</v>
      </c>
      <c r="D981" s="13" t="s">
        <v>682</v>
      </c>
      <c r="E981" s="13"/>
      <c r="F981" s="9">
        <f>F982</f>
        <v>10000</v>
      </c>
      <c r="G981" s="36">
        <f t="shared" si="110"/>
        <v>0</v>
      </c>
      <c r="H981" s="9">
        <f>H982</f>
        <v>10000</v>
      </c>
      <c r="I981" s="9">
        <f>I982</f>
        <v>10000</v>
      </c>
      <c r="J981" s="20"/>
      <c r="K981" s="21"/>
    </row>
    <row r="982" spans="1:11" s="22" customFormat="1" ht="30" outlineLevel="7" x14ac:dyDescent="0.25">
      <c r="A982" s="26" t="s">
        <v>21</v>
      </c>
      <c r="B982" s="13" t="s">
        <v>598</v>
      </c>
      <c r="C982" s="13" t="s">
        <v>837</v>
      </c>
      <c r="D982" s="13" t="s">
        <v>682</v>
      </c>
      <c r="E982" s="13" t="s">
        <v>22</v>
      </c>
      <c r="F982" s="9">
        <f>F983</f>
        <v>10000</v>
      </c>
      <c r="G982" s="36">
        <f t="shared" si="110"/>
        <v>0</v>
      </c>
      <c r="H982" s="9">
        <f>H983</f>
        <v>10000</v>
      </c>
      <c r="I982" s="9">
        <f>I983</f>
        <v>10000</v>
      </c>
      <c r="J982" s="20"/>
      <c r="K982" s="21"/>
    </row>
    <row r="983" spans="1:11" s="22" customFormat="1" ht="30" outlineLevel="5" x14ac:dyDescent="0.25">
      <c r="A983" s="26" t="s">
        <v>23</v>
      </c>
      <c r="B983" s="13" t="s">
        <v>598</v>
      </c>
      <c r="C983" s="13" t="s">
        <v>837</v>
      </c>
      <c r="D983" s="13" t="s">
        <v>682</v>
      </c>
      <c r="E983" s="13" t="s">
        <v>24</v>
      </c>
      <c r="F983" s="9">
        <v>10000</v>
      </c>
      <c r="G983" s="36">
        <f t="shared" si="110"/>
        <v>0</v>
      </c>
      <c r="H983" s="9">
        <v>10000</v>
      </c>
      <c r="I983" s="9">
        <v>10000</v>
      </c>
      <c r="J983" s="20"/>
      <c r="K983" s="21"/>
    </row>
    <row r="984" spans="1:11" s="22" customFormat="1" ht="30" outlineLevel="6" x14ac:dyDescent="0.25">
      <c r="A984" s="26" t="s">
        <v>683</v>
      </c>
      <c r="B984" s="13" t="s">
        <v>598</v>
      </c>
      <c r="C984" s="13" t="s">
        <v>837</v>
      </c>
      <c r="D984" s="13" t="s">
        <v>684</v>
      </c>
      <c r="E984" s="13"/>
      <c r="F984" s="9">
        <f>F985</f>
        <v>459622.76</v>
      </c>
      <c r="G984" s="36">
        <f t="shared" si="110"/>
        <v>0</v>
      </c>
      <c r="H984" s="9">
        <f>H985</f>
        <v>459622.76</v>
      </c>
      <c r="I984" s="9">
        <f>I985</f>
        <v>459622.76</v>
      </c>
      <c r="J984" s="20"/>
      <c r="K984" s="21"/>
    </row>
    <row r="985" spans="1:11" s="22" customFormat="1" ht="30" outlineLevel="7" x14ac:dyDescent="0.25">
      <c r="A985" s="26" t="s">
        <v>21</v>
      </c>
      <c r="B985" s="13" t="s">
        <v>598</v>
      </c>
      <c r="C985" s="13" t="s">
        <v>837</v>
      </c>
      <c r="D985" s="13" t="s">
        <v>684</v>
      </c>
      <c r="E985" s="13" t="s">
        <v>22</v>
      </c>
      <c r="F985" s="9">
        <f>F986</f>
        <v>459622.76</v>
      </c>
      <c r="G985" s="36">
        <f t="shared" si="110"/>
        <v>0</v>
      </c>
      <c r="H985" s="9">
        <f>H986</f>
        <v>459622.76</v>
      </c>
      <c r="I985" s="9">
        <f>I986</f>
        <v>459622.76</v>
      </c>
      <c r="J985" s="20"/>
      <c r="K985" s="21"/>
    </row>
    <row r="986" spans="1:11" s="22" customFormat="1" ht="30" outlineLevel="7" x14ac:dyDescent="0.25">
      <c r="A986" s="26" t="s">
        <v>23</v>
      </c>
      <c r="B986" s="13" t="s">
        <v>598</v>
      </c>
      <c r="C986" s="13" t="s">
        <v>837</v>
      </c>
      <c r="D986" s="13" t="s">
        <v>684</v>
      </c>
      <c r="E986" s="13" t="s">
        <v>24</v>
      </c>
      <c r="F986" s="9">
        <v>459622.76</v>
      </c>
      <c r="G986" s="36">
        <f t="shared" si="110"/>
        <v>0</v>
      </c>
      <c r="H986" s="9">
        <v>459622.76</v>
      </c>
      <c r="I986" s="9">
        <v>459622.76</v>
      </c>
      <c r="J986" s="20"/>
      <c r="K986" s="21"/>
    </row>
    <row r="987" spans="1:11" s="22" customFormat="1" ht="37.5" hidden="1" customHeight="1" outlineLevel="5" x14ac:dyDescent="0.25">
      <c r="A987" s="26" t="s">
        <v>608</v>
      </c>
      <c r="B987" s="13" t="s">
        <v>598</v>
      </c>
      <c r="C987" s="13" t="s">
        <v>837</v>
      </c>
      <c r="D987" s="13" t="s">
        <v>609</v>
      </c>
      <c r="E987" s="13"/>
      <c r="F987" s="9">
        <f>F988</f>
        <v>0</v>
      </c>
      <c r="G987" s="36">
        <f t="shared" si="110"/>
        <v>0</v>
      </c>
      <c r="H987" s="9">
        <f t="shared" ref="H987:I989" si="113">H988</f>
        <v>0</v>
      </c>
      <c r="I987" s="9">
        <f t="shared" si="113"/>
        <v>0</v>
      </c>
      <c r="J987" s="20"/>
      <c r="K987" s="21"/>
    </row>
    <row r="988" spans="1:11" s="22" customFormat="1" hidden="1" outlineLevel="6" x14ac:dyDescent="0.25">
      <c r="A988" s="26" t="s">
        <v>610</v>
      </c>
      <c r="B988" s="13" t="s">
        <v>598</v>
      </c>
      <c r="C988" s="13" t="s">
        <v>837</v>
      </c>
      <c r="D988" s="13" t="s">
        <v>611</v>
      </c>
      <c r="E988" s="13"/>
      <c r="F988" s="9">
        <f>F989</f>
        <v>0</v>
      </c>
      <c r="G988" s="36">
        <f t="shared" si="110"/>
        <v>0</v>
      </c>
      <c r="H988" s="9">
        <f t="shared" si="113"/>
        <v>0</v>
      </c>
      <c r="I988" s="9">
        <f t="shared" si="113"/>
        <v>0</v>
      </c>
      <c r="J988" s="20"/>
      <c r="K988" s="21"/>
    </row>
    <row r="989" spans="1:11" s="22" customFormat="1" ht="30" hidden="1" outlineLevel="7" x14ac:dyDescent="0.25">
      <c r="A989" s="26" t="s">
        <v>21</v>
      </c>
      <c r="B989" s="13" t="s">
        <v>598</v>
      </c>
      <c r="C989" s="13" t="s">
        <v>837</v>
      </c>
      <c r="D989" s="13" t="s">
        <v>611</v>
      </c>
      <c r="E989" s="13" t="s">
        <v>22</v>
      </c>
      <c r="F989" s="9">
        <f>F990</f>
        <v>0</v>
      </c>
      <c r="G989" s="36">
        <f t="shared" si="110"/>
        <v>0</v>
      </c>
      <c r="H989" s="9">
        <f t="shared" si="113"/>
        <v>0</v>
      </c>
      <c r="I989" s="9">
        <f t="shared" si="113"/>
        <v>0</v>
      </c>
      <c r="J989" s="20"/>
      <c r="K989" s="21"/>
    </row>
    <row r="990" spans="1:11" s="22" customFormat="1" ht="30" hidden="1" outlineLevel="7" x14ac:dyDescent="0.25">
      <c r="A990" s="26" t="s">
        <v>23</v>
      </c>
      <c r="B990" s="13" t="s">
        <v>598</v>
      </c>
      <c r="C990" s="13" t="s">
        <v>837</v>
      </c>
      <c r="D990" s="13" t="s">
        <v>611</v>
      </c>
      <c r="E990" s="13" t="s">
        <v>24</v>
      </c>
      <c r="F990" s="9"/>
      <c r="G990" s="36">
        <f t="shared" si="110"/>
        <v>0</v>
      </c>
      <c r="H990" s="9"/>
      <c r="I990" s="9"/>
      <c r="J990" s="20"/>
      <c r="K990" s="21"/>
    </row>
    <row r="991" spans="1:11" s="22" customFormat="1" ht="30" outlineLevel="5" collapsed="1" x14ac:dyDescent="0.25">
      <c r="A991" s="26" t="s">
        <v>612</v>
      </c>
      <c r="B991" s="13" t="s">
        <v>598</v>
      </c>
      <c r="C991" s="13" t="s">
        <v>837</v>
      </c>
      <c r="D991" s="13" t="s">
        <v>613</v>
      </c>
      <c r="E991" s="13"/>
      <c r="F991" s="9">
        <f>F992</f>
        <v>340000</v>
      </c>
      <c r="G991" s="36">
        <f t="shared" si="110"/>
        <v>-14996.320000000007</v>
      </c>
      <c r="H991" s="9">
        <f t="shared" ref="H991:I993" si="114">H992</f>
        <v>325003.68</v>
      </c>
      <c r="I991" s="9">
        <f t="shared" si="114"/>
        <v>325003.68</v>
      </c>
      <c r="J991" s="20"/>
      <c r="K991" s="21"/>
    </row>
    <row r="992" spans="1:11" s="22" customFormat="1" ht="30" outlineLevel="6" x14ac:dyDescent="0.25">
      <c r="A992" s="26" t="s">
        <v>614</v>
      </c>
      <c r="B992" s="13" t="s">
        <v>598</v>
      </c>
      <c r="C992" s="13" t="s">
        <v>837</v>
      </c>
      <c r="D992" s="13" t="s">
        <v>615</v>
      </c>
      <c r="E992" s="13"/>
      <c r="F992" s="9">
        <f>F993</f>
        <v>340000</v>
      </c>
      <c r="G992" s="36">
        <f t="shared" si="110"/>
        <v>-14996.320000000007</v>
      </c>
      <c r="H992" s="9">
        <f t="shared" si="114"/>
        <v>325003.68</v>
      </c>
      <c r="I992" s="9">
        <f t="shared" si="114"/>
        <v>325003.68</v>
      </c>
      <c r="J992" s="20"/>
      <c r="K992" s="21"/>
    </row>
    <row r="993" spans="1:11" s="22" customFormat="1" ht="30" outlineLevel="7" x14ac:dyDescent="0.25">
      <c r="A993" s="26" t="s">
        <v>21</v>
      </c>
      <c r="B993" s="13" t="s">
        <v>598</v>
      </c>
      <c r="C993" s="13" t="s">
        <v>837</v>
      </c>
      <c r="D993" s="13" t="s">
        <v>615</v>
      </c>
      <c r="E993" s="13" t="s">
        <v>22</v>
      </c>
      <c r="F993" s="9">
        <f>F994</f>
        <v>340000</v>
      </c>
      <c r="G993" s="36">
        <f t="shared" si="110"/>
        <v>-14996.320000000007</v>
      </c>
      <c r="H993" s="9">
        <f t="shared" si="114"/>
        <v>325003.68</v>
      </c>
      <c r="I993" s="9">
        <f t="shared" si="114"/>
        <v>325003.68</v>
      </c>
      <c r="J993" s="20"/>
      <c r="K993" s="21"/>
    </row>
    <row r="994" spans="1:11" s="22" customFormat="1" ht="30" outlineLevel="7" x14ac:dyDescent="0.25">
      <c r="A994" s="26" t="s">
        <v>23</v>
      </c>
      <c r="B994" s="13" t="s">
        <v>598</v>
      </c>
      <c r="C994" s="13" t="s">
        <v>837</v>
      </c>
      <c r="D994" s="13" t="s">
        <v>615</v>
      </c>
      <c r="E994" s="13" t="s">
        <v>24</v>
      </c>
      <c r="F994" s="9">
        <v>340000</v>
      </c>
      <c r="G994" s="36">
        <f t="shared" si="110"/>
        <v>-14996.320000000007</v>
      </c>
      <c r="H994" s="9">
        <v>325003.68</v>
      </c>
      <c r="I994" s="9">
        <v>325003.68</v>
      </c>
      <c r="J994" s="20"/>
      <c r="K994" s="21"/>
    </row>
    <row r="995" spans="1:11" s="22" customFormat="1" ht="30" hidden="1" outlineLevel="6" x14ac:dyDescent="0.25">
      <c r="A995" s="26" t="s">
        <v>616</v>
      </c>
      <c r="B995" s="13" t="s">
        <v>598</v>
      </c>
      <c r="C995" s="13" t="s">
        <v>837</v>
      </c>
      <c r="D995" s="13" t="s">
        <v>617</v>
      </c>
      <c r="E995" s="13"/>
      <c r="F995" s="9">
        <f>F996+F999</f>
        <v>0</v>
      </c>
      <c r="G995" s="36">
        <f t="shared" ref="G995:G1068" si="115">I995-F995</f>
        <v>0</v>
      </c>
      <c r="H995" s="9">
        <f>H996+H999</f>
        <v>0</v>
      </c>
      <c r="I995" s="9">
        <f>I996+I999</f>
        <v>0</v>
      </c>
      <c r="J995" s="20"/>
      <c r="K995" s="21"/>
    </row>
    <row r="996" spans="1:11" s="22" customFormat="1" ht="105" hidden="1" outlineLevel="7" x14ac:dyDescent="0.25">
      <c r="A996" s="27" t="s">
        <v>618</v>
      </c>
      <c r="B996" s="13" t="s">
        <v>598</v>
      </c>
      <c r="C996" s="13" t="s">
        <v>837</v>
      </c>
      <c r="D996" s="13" t="s">
        <v>619</v>
      </c>
      <c r="E996" s="13"/>
      <c r="F996" s="9">
        <f>F997</f>
        <v>0</v>
      </c>
      <c r="G996" s="36">
        <f t="shared" si="115"/>
        <v>0</v>
      </c>
      <c r="H996" s="9">
        <f>H997</f>
        <v>0</v>
      </c>
      <c r="I996" s="9">
        <f>I997</f>
        <v>0</v>
      </c>
      <c r="J996" s="20"/>
      <c r="K996" s="21"/>
    </row>
    <row r="997" spans="1:11" s="22" customFormat="1" ht="30" hidden="1" outlineLevel="7" x14ac:dyDescent="0.25">
      <c r="A997" s="26" t="s">
        <v>21</v>
      </c>
      <c r="B997" s="13" t="s">
        <v>598</v>
      </c>
      <c r="C997" s="13" t="s">
        <v>837</v>
      </c>
      <c r="D997" s="13" t="s">
        <v>619</v>
      </c>
      <c r="E997" s="13" t="s">
        <v>22</v>
      </c>
      <c r="F997" s="9">
        <f>F998</f>
        <v>0</v>
      </c>
      <c r="G997" s="36">
        <f t="shared" si="115"/>
        <v>0</v>
      </c>
      <c r="H997" s="9">
        <f>H998</f>
        <v>0</v>
      </c>
      <c r="I997" s="9">
        <f>I998</f>
        <v>0</v>
      </c>
      <c r="J997" s="20"/>
      <c r="K997" s="21"/>
    </row>
    <row r="998" spans="1:11" s="22" customFormat="1" ht="30" hidden="1" outlineLevel="1" x14ac:dyDescent="0.25">
      <c r="A998" s="26" t="s">
        <v>23</v>
      </c>
      <c r="B998" s="13" t="s">
        <v>598</v>
      </c>
      <c r="C998" s="13" t="s">
        <v>837</v>
      </c>
      <c r="D998" s="13" t="s">
        <v>619</v>
      </c>
      <c r="E998" s="13" t="s">
        <v>24</v>
      </c>
      <c r="F998" s="9"/>
      <c r="G998" s="36">
        <f t="shared" si="115"/>
        <v>0</v>
      </c>
      <c r="H998" s="9"/>
      <c r="I998" s="9"/>
      <c r="J998" s="20"/>
      <c r="K998" s="21"/>
    </row>
    <row r="999" spans="1:11" s="22" customFormat="1" ht="60" hidden="1" outlineLevel="2" x14ac:dyDescent="0.25">
      <c r="A999" s="27" t="s">
        <v>620</v>
      </c>
      <c r="B999" s="13" t="s">
        <v>598</v>
      </c>
      <c r="C999" s="13" t="s">
        <v>837</v>
      </c>
      <c r="D999" s="13" t="s">
        <v>621</v>
      </c>
      <c r="E999" s="13"/>
      <c r="F999" s="9">
        <f>F1000</f>
        <v>0</v>
      </c>
      <c r="G999" s="36">
        <f t="shared" si="115"/>
        <v>0</v>
      </c>
      <c r="H999" s="9">
        <f>H1000</f>
        <v>0</v>
      </c>
      <c r="I999" s="9">
        <f>I1000</f>
        <v>0</v>
      </c>
      <c r="J999" s="20"/>
      <c r="K999" s="21"/>
    </row>
    <row r="1000" spans="1:11" s="22" customFormat="1" ht="21.75" hidden="1" customHeight="1" outlineLevel="3" x14ac:dyDescent="0.25">
      <c r="A1000" s="26" t="s">
        <v>21</v>
      </c>
      <c r="B1000" s="13" t="s">
        <v>598</v>
      </c>
      <c r="C1000" s="13" t="s">
        <v>837</v>
      </c>
      <c r="D1000" s="13" t="s">
        <v>621</v>
      </c>
      <c r="E1000" s="13" t="s">
        <v>22</v>
      </c>
      <c r="F1000" s="9">
        <f>F1001</f>
        <v>0</v>
      </c>
      <c r="G1000" s="36">
        <f t="shared" si="115"/>
        <v>0</v>
      </c>
      <c r="H1000" s="9">
        <f>H1001</f>
        <v>0</v>
      </c>
      <c r="I1000" s="9">
        <f>I1001</f>
        <v>0</v>
      </c>
      <c r="J1000" s="20"/>
      <c r="K1000" s="21"/>
    </row>
    <row r="1001" spans="1:11" s="22" customFormat="1" ht="34.5" hidden="1" customHeight="1" outlineLevel="3" x14ac:dyDescent="0.25">
      <c r="A1001" s="26" t="s">
        <v>23</v>
      </c>
      <c r="B1001" s="13" t="s">
        <v>598</v>
      </c>
      <c r="C1001" s="13" t="s">
        <v>837</v>
      </c>
      <c r="D1001" s="13" t="s">
        <v>621</v>
      </c>
      <c r="E1001" s="13" t="s">
        <v>24</v>
      </c>
      <c r="F1001" s="9"/>
      <c r="G1001" s="36">
        <f t="shared" si="115"/>
        <v>0</v>
      </c>
      <c r="H1001" s="9"/>
      <c r="I1001" s="9"/>
      <c r="J1001" s="20"/>
      <c r="K1001" s="21"/>
    </row>
    <row r="1002" spans="1:11" s="22" customFormat="1" ht="46.5" customHeight="1" outlineLevel="3" x14ac:dyDescent="0.25">
      <c r="A1002" s="26" t="s">
        <v>397</v>
      </c>
      <c r="B1002" s="13" t="s">
        <v>598</v>
      </c>
      <c r="C1002" s="13" t="s">
        <v>837</v>
      </c>
      <c r="D1002" s="13" t="s">
        <v>398</v>
      </c>
      <c r="E1002" s="13"/>
      <c r="F1002" s="9">
        <f>F1003</f>
        <v>2817</v>
      </c>
      <c r="G1002" s="36">
        <f t="shared" si="115"/>
        <v>0</v>
      </c>
      <c r="H1002" s="9">
        <f t="shared" ref="H1002:I1006" si="116">H1003</f>
        <v>2817</v>
      </c>
      <c r="I1002" s="9">
        <f t="shared" si="116"/>
        <v>2817</v>
      </c>
      <c r="J1002" s="20"/>
      <c r="K1002" s="21"/>
    </row>
    <row r="1003" spans="1:11" s="22" customFormat="1" ht="34.5" customHeight="1" outlineLevel="3" x14ac:dyDescent="0.25">
      <c r="A1003" s="26" t="s">
        <v>767</v>
      </c>
      <c r="B1003" s="13" t="s">
        <v>598</v>
      </c>
      <c r="C1003" s="13" t="s">
        <v>837</v>
      </c>
      <c r="D1003" s="13" t="s">
        <v>768</v>
      </c>
      <c r="E1003" s="13"/>
      <c r="F1003" s="9">
        <f>F1004</f>
        <v>2817</v>
      </c>
      <c r="G1003" s="36">
        <f t="shared" si="115"/>
        <v>0</v>
      </c>
      <c r="H1003" s="9">
        <f t="shared" si="116"/>
        <v>2817</v>
      </c>
      <c r="I1003" s="9">
        <f t="shared" si="116"/>
        <v>2817</v>
      </c>
      <c r="J1003" s="20"/>
      <c r="K1003" s="21"/>
    </row>
    <row r="1004" spans="1:11" s="22" customFormat="1" ht="18.75" customHeight="1" outlineLevel="3" x14ac:dyDescent="0.25">
      <c r="A1004" s="26" t="s">
        <v>769</v>
      </c>
      <c r="B1004" s="13" t="s">
        <v>598</v>
      </c>
      <c r="C1004" s="13" t="s">
        <v>837</v>
      </c>
      <c r="D1004" s="13" t="s">
        <v>770</v>
      </c>
      <c r="E1004" s="13"/>
      <c r="F1004" s="9">
        <f>F1005</f>
        <v>2817</v>
      </c>
      <c r="G1004" s="36">
        <f t="shared" si="115"/>
        <v>0</v>
      </c>
      <c r="H1004" s="9">
        <f t="shared" si="116"/>
        <v>2817</v>
      </c>
      <c r="I1004" s="9">
        <f t="shared" si="116"/>
        <v>2817</v>
      </c>
      <c r="J1004" s="20"/>
      <c r="K1004" s="21"/>
    </row>
    <row r="1005" spans="1:11" s="22" customFormat="1" ht="24.75" customHeight="1" outlineLevel="3" x14ac:dyDescent="0.25">
      <c r="A1005" s="26" t="s">
        <v>1036</v>
      </c>
      <c r="B1005" s="13" t="s">
        <v>598</v>
      </c>
      <c r="C1005" s="13" t="s">
        <v>837</v>
      </c>
      <c r="D1005" s="13" t="s">
        <v>860</v>
      </c>
      <c r="E1005" s="13"/>
      <c r="F1005" s="9">
        <f>F1006</f>
        <v>2817</v>
      </c>
      <c r="G1005" s="36">
        <f t="shared" si="115"/>
        <v>0</v>
      </c>
      <c r="H1005" s="9">
        <f t="shared" si="116"/>
        <v>2817</v>
      </c>
      <c r="I1005" s="9">
        <f t="shared" si="116"/>
        <v>2817</v>
      </c>
      <c r="J1005" s="20"/>
      <c r="K1005" s="21"/>
    </row>
    <row r="1006" spans="1:11" s="22" customFormat="1" ht="34.5" customHeight="1" outlineLevel="3" x14ac:dyDescent="0.25">
      <c r="A1006" s="26" t="s">
        <v>21</v>
      </c>
      <c r="B1006" s="13" t="s">
        <v>598</v>
      </c>
      <c r="C1006" s="13" t="s">
        <v>837</v>
      </c>
      <c r="D1006" s="13" t="s">
        <v>860</v>
      </c>
      <c r="E1006" s="13" t="s">
        <v>22</v>
      </c>
      <c r="F1006" s="9">
        <f>F1007</f>
        <v>2817</v>
      </c>
      <c r="G1006" s="36">
        <f t="shared" si="115"/>
        <v>0</v>
      </c>
      <c r="H1006" s="9">
        <f t="shared" si="116"/>
        <v>2817</v>
      </c>
      <c r="I1006" s="9">
        <f t="shared" si="116"/>
        <v>2817</v>
      </c>
      <c r="J1006" s="20"/>
      <c r="K1006" s="21"/>
    </row>
    <row r="1007" spans="1:11" s="22" customFormat="1" ht="34.5" customHeight="1" outlineLevel="3" x14ac:dyDescent="0.25">
      <c r="A1007" s="26" t="s">
        <v>23</v>
      </c>
      <c r="B1007" s="13" t="s">
        <v>598</v>
      </c>
      <c r="C1007" s="13" t="s">
        <v>837</v>
      </c>
      <c r="D1007" s="13" t="s">
        <v>860</v>
      </c>
      <c r="E1007" s="13" t="s">
        <v>24</v>
      </c>
      <c r="F1007" s="9">
        <v>2817</v>
      </c>
      <c r="G1007" s="36">
        <f t="shared" si="115"/>
        <v>0</v>
      </c>
      <c r="H1007" s="9">
        <v>2817</v>
      </c>
      <c r="I1007" s="9">
        <v>2817</v>
      </c>
      <c r="J1007" s="20"/>
      <c r="K1007" s="21"/>
    </row>
    <row r="1008" spans="1:11" s="22" customFormat="1" ht="21.75" customHeight="1" outlineLevel="3" x14ac:dyDescent="0.25">
      <c r="A1008" s="23" t="s">
        <v>622</v>
      </c>
      <c r="B1008" s="24" t="s">
        <v>598</v>
      </c>
      <c r="C1008" s="24" t="s">
        <v>838</v>
      </c>
      <c r="D1008" s="24"/>
      <c r="E1008" s="24"/>
      <c r="F1008" s="25">
        <f>F1009+F1169</f>
        <v>130792355.30999999</v>
      </c>
      <c r="G1008" s="36">
        <f t="shared" si="115"/>
        <v>-2988954.6799999923</v>
      </c>
      <c r="H1008" s="25">
        <f>H1009+H1169</f>
        <v>130932057.56</v>
      </c>
      <c r="I1008" s="25">
        <f>I1009+I1169</f>
        <v>127803400.63</v>
      </c>
      <c r="J1008" s="20"/>
      <c r="K1008" s="21"/>
    </row>
    <row r="1009" spans="1:11" s="22" customFormat="1" ht="20.25" customHeight="1" outlineLevel="3" x14ac:dyDescent="0.25">
      <c r="A1009" s="23" t="s">
        <v>623</v>
      </c>
      <c r="B1009" s="24" t="s">
        <v>598</v>
      </c>
      <c r="C1009" s="24" t="s">
        <v>839</v>
      </c>
      <c r="D1009" s="24"/>
      <c r="E1009" s="24"/>
      <c r="F1009" s="25">
        <f>F1010+F1163</f>
        <v>119192656.74999999</v>
      </c>
      <c r="G1009" s="36">
        <f t="shared" si="115"/>
        <v>-2097542.8799999952</v>
      </c>
      <c r="H1009" s="25">
        <f>H1010+H1163</f>
        <v>119055557.75</v>
      </c>
      <c r="I1009" s="25">
        <f>I1010+I1163</f>
        <v>117095113.86999999</v>
      </c>
      <c r="J1009" s="20"/>
      <c r="K1009" s="21"/>
    </row>
    <row r="1010" spans="1:11" s="22" customFormat="1" ht="24" customHeight="1" outlineLevel="3" x14ac:dyDescent="0.25">
      <c r="A1010" s="26" t="s">
        <v>84</v>
      </c>
      <c r="B1010" s="13" t="s">
        <v>598</v>
      </c>
      <c r="C1010" s="13" t="s">
        <v>839</v>
      </c>
      <c r="D1010" s="13" t="s">
        <v>85</v>
      </c>
      <c r="E1010" s="13"/>
      <c r="F1010" s="9">
        <f>F1011+F1015+F1118+F1134+F1141+F1145+F1149+F1153</f>
        <v>119144656.74999999</v>
      </c>
      <c r="G1010" s="36">
        <f t="shared" si="115"/>
        <v>-2097542.8799999952</v>
      </c>
      <c r="H1010" s="9">
        <f>H1011+H1015+H1118+H1134+H1141+H1145+H1149+H1153</f>
        <v>119007557.75</v>
      </c>
      <c r="I1010" s="9">
        <f>I1011+I1015+I1118+I1134+I1141+I1145+I1149+I1153</f>
        <v>117047113.86999999</v>
      </c>
      <c r="J1010" s="20"/>
      <c r="K1010" s="21"/>
    </row>
    <row r="1011" spans="1:11" s="22" customFormat="1" ht="30" outlineLevel="5" x14ac:dyDescent="0.25">
      <c r="A1011" s="26" t="s">
        <v>675</v>
      </c>
      <c r="B1011" s="13" t="s">
        <v>598</v>
      </c>
      <c r="C1011" s="13" t="s">
        <v>839</v>
      </c>
      <c r="D1011" s="13" t="s">
        <v>676</v>
      </c>
      <c r="E1011" s="13"/>
      <c r="F1011" s="9">
        <f>F1012</f>
        <v>15780</v>
      </c>
      <c r="G1011" s="36">
        <f t="shared" si="115"/>
        <v>0</v>
      </c>
      <c r="H1011" s="9">
        <f t="shared" ref="H1011:I1013" si="117">H1012</f>
        <v>15780</v>
      </c>
      <c r="I1011" s="9">
        <f t="shared" si="117"/>
        <v>15780</v>
      </c>
      <c r="J1011" s="20"/>
      <c r="K1011" s="21"/>
    </row>
    <row r="1012" spans="1:11" s="22" customFormat="1" outlineLevel="6" x14ac:dyDescent="0.25">
      <c r="A1012" s="26" t="s">
        <v>677</v>
      </c>
      <c r="B1012" s="13" t="s">
        <v>598</v>
      </c>
      <c r="C1012" s="13" t="s">
        <v>839</v>
      </c>
      <c r="D1012" s="13" t="s">
        <v>678</v>
      </c>
      <c r="E1012" s="13"/>
      <c r="F1012" s="9">
        <f>F1013</f>
        <v>15780</v>
      </c>
      <c r="G1012" s="36">
        <f t="shared" si="115"/>
        <v>0</v>
      </c>
      <c r="H1012" s="9">
        <f t="shared" si="117"/>
        <v>15780</v>
      </c>
      <c r="I1012" s="9">
        <f t="shared" si="117"/>
        <v>15780</v>
      </c>
      <c r="J1012" s="20"/>
      <c r="K1012" s="21"/>
    </row>
    <row r="1013" spans="1:11" s="22" customFormat="1" ht="32.25" customHeight="1" outlineLevel="7" x14ac:dyDescent="0.25">
      <c r="A1013" s="26" t="s">
        <v>21</v>
      </c>
      <c r="B1013" s="13" t="s">
        <v>598</v>
      </c>
      <c r="C1013" s="13" t="s">
        <v>839</v>
      </c>
      <c r="D1013" s="13" t="s">
        <v>678</v>
      </c>
      <c r="E1013" s="13" t="s">
        <v>22</v>
      </c>
      <c r="F1013" s="9">
        <f>F1014</f>
        <v>15780</v>
      </c>
      <c r="G1013" s="36">
        <f t="shared" si="115"/>
        <v>0</v>
      </c>
      <c r="H1013" s="9">
        <f t="shared" si="117"/>
        <v>15780</v>
      </c>
      <c r="I1013" s="9">
        <f t="shared" si="117"/>
        <v>15780</v>
      </c>
      <c r="J1013" s="20"/>
      <c r="K1013" s="21"/>
    </row>
    <row r="1014" spans="1:11" s="22" customFormat="1" ht="30" outlineLevel="7" x14ac:dyDescent="0.25">
      <c r="A1014" s="26" t="s">
        <v>23</v>
      </c>
      <c r="B1014" s="13" t="s">
        <v>598</v>
      </c>
      <c r="C1014" s="13" t="s">
        <v>839</v>
      </c>
      <c r="D1014" s="13" t="s">
        <v>678</v>
      </c>
      <c r="E1014" s="13" t="s">
        <v>24</v>
      </c>
      <c r="F1014" s="9">
        <v>15780</v>
      </c>
      <c r="G1014" s="36">
        <f t="shared" si="115"/>
        <v>0</v>
      </c>
      <c r="H1014" s="9">
        <v>15780</v>
      </c>
      <c r="I1014" s="9">
        <v>15780</v>
      </c>
      <c r="J1014" s="20"/>
      <c r="K1014" s="21"/>
    </row>
    <row r="1015" spans="1:11" s="22" customFormat="1" ht="30" outlineLevel="7" x14ac:dyDescent="0.25">
      <c r="A1015" s="26" t="s">
        <v>624</v>
      </c>
      <c r="B1015" s="13" t="s">
        <v>598</v>
      </c>
      <c r="C1015" s="13" t="s">
        <v>839</v>
      </c>
      <c r="D1015" s="13" t="s">
        <v>625</v>
      </c>
      <c r="E1015" s="13"/>
      <c r="F1015" s="9">
        <f>F1016+F1023+F1030+F1037+F1044+F1047+F1050+F1055+F1060+F1065+F1068+F1075+F1082+F1089+F1096+F1103+F1106+F1109+F1112+F1115</f>
        <v>68493997.539999992</v>
      </c>
      <c r="G1015" s="36">
        <f t="shared" si="115"/>
        <v>-2464941.2299999893</v>
      </c>
      <c r="H1015" s="9">
        <f>H1016+H1023+H1030+H1037+H1044+H1047+H1050+H1055+H1060+H1065+H1068+H1075+H1082+H1089+H1096+H1103+H1106+H1109+H1112+H1115</f>
        <v>67905463.560000002</v>
      </c>
      <c r="I1015" s="9">
        <f>I1016+I1023+I1030+I1037+I1044+I1047+I1050+I1055+I1060+I1065+I1068+I1075+I1082+I1089+I1096+I1103+I1106+I1109+I1112+I1115</f>
        <v>66029056.310000002</v>
      </c>
      <c r="J1015" s="20"/>
      <c r="K1015" s="21"/>
    </row>
    <row r="1016" spans="1:11" s="22" customFormat="1" outlineLevel="7" x14ac:dyDescent="0.25">
      <c r="A1016" s="26" t="s">
        <v>626</v>
      </c>
      <c r="B1016" s="13" t="s">
        <v>598</v>
      </c>
      <c r="C1016" s="13" t="s">
        <v>839</v>
      </c>
      <c r="D1016" s="13" t="s">
        <v>627</v>
      </c>
      <c r="E1016" s="13"/>
      <c r="F1016" s="9">
        <f>F1017+F1019+F1021</f>
        <v>38545337.379999995</v>
      </c>
      <c r="G1016" s="36">
        <f t="shared" si="115"/>
        <v>-1670437.6099999994</v>
      </c>
      <c r="H1016" s="9">
        <f>H1017+H1019+H1021</f>
        <v>37825406.68</v>
      </c>
      <c r="I1016" s="9">
        <f>I1017+I1019+I1021</f>
        <v>36874899.769999996</v>
      </c>
      <c r="J1016" s="20"/>
      <c r="K1016" s="21"/>
    </row>
    <row r="1017" spans="1:11" s="22" customFormat="1" ht="50.25" customHeight="1" outlineLevel="7" x14ac:dyDescent="0.25">
      <c r="A1017" s="26" t="s">
        <v>12</v>
      </c>
      <c r="B1017" s="13" t="s">
        <v>598</v>
      </c>
      <c r="C1017" s="13" t="s">
        <v>839</v>
      </c>
      <c r="D1017" s="13" t="s">
        <v>627</v>
      </c>
      <c r="E1017" s="13" t="s">
        <v>13</v>
      </c>
      <c r="F1017" s="9">
        <f>F1018</f>
        <v>33475040</v>
      </c>
      <c r="G1017" s="36">
        <f t="shared" si="115"/>
        <v>-1051064.1900000013</v>
      </c>
      <c r="H1017" s="9">
        <f>H1018</f>
        <v>32760385.120000001</v>
      </c>
      <c r="I1017" s="9">
        <f>I1018</f>
        <v>32423975.809999999</v>
      </c>
      <c r="J1017" s="20"/>
      <c r="K1017" s="21"/>
    </row>
    <row r="1018" spans="1:11" s="22" customFormat="1" outlineLevel="7" x14ac:dyDescent="0.25">
      <c r="A1018" s="26" t="s">
        <v>176</v>
      </c>
      <c r="B1018" s="13" t="s">
        <v>598</v>
      </c>
      <c r="C1018" s="13" t="s">
        <v>839</v>
      </c>
      <c r="D1018" s="13" t="s">
        <v>627</v>
      </c>
      <c r="E1018" s="13" t="s">
        <v>177</v>
      </c>
      <c r="F1018" s="9">
        <v>33475040</v>
      </c>
      <c r="G1018" s="36">
        <f t="shared" si="115"/>
        <v>-1051064.1900000013</v>
      </c>
      <c r="H1018" s="9">
        <v>32760385.120000001</v>
      </c>
      <c r="I1018" s="9">
        <v>32423975.809999999</v>
      </c>
      <c r="J1018" s="20"/>
      <c r="K1018" s="21"/>
    </row>
    <row r="1019" spans="1:11" s="22" customFormat="1" ht="31.5" customHeight="1" outlineLevel="6" x14ac:dyDescent="0.25">
      <c r="A1019" s="26" t="s">
        <v>21</v>
      </c>
      <c r="B1019" s="13" t="s">
        <v>598</v>
      </c>
      <c r="C1019" s="13" t="s">
        <v>839</v>
      </c>
      <c r="D1019" s="13" t="s">
        <v>627</v>
      </c>
      <c r="E1019" s="13" t="s">
        <v>22</v>
      </c>
      <c r="F1019" s="9">
        <f>F1020</f>
        <v>5055178.76</v>
      </c>
      <c r="G1019" s="36">
        <f t="shared" si="115"/>
        <v>-619624.87999999989</v>
      </c>
      <c r="H1019" s="9">
        <f>H1020</f>
        <v>5049651.4800000004</v>
      </c>
      <c r="I1019" s="9">
        <f>I1020</f>
        <v>4435553.88</v>
      </c>
      <c r="J1019" s="20"/>
      <c r="K1019" s="21"/>
    </row>
    <row r="1020" spans="1:11" s="22" customFormat="1" ht="33.75" customHeight="1" outlineLevel="7" x14ac:dyDescent="0.25">
      <c r="A1020" s="26" t="s">
        <v>23</v>
      </c>
      <c r="B1020" s="13" t="s">
        <v>598</v>
      </c>
      <c r="C1020" s="13" t="s">
        <v>839</v>
      </c>
      <c r="D1020" s="13" t="s">
        <v>627</v>
      </c>
      <c r="E1020" s="13" t="s">
        <v>24</v>
      </c>
      <c r="F1020" s="9">
        <v>5055178.76</v>
      </c>
      <c r="G1020" s="36">
        <f t="shared" si="115"/>
        <v>-619624.87999999989</v>
      </c>
      <c r="H1020" s="9">
        <v>5049651.4800000004</v>
      </c>
      <c r="I1020" s="9">
        <v>4435553.88</v>
      </c>
      <c r="J1020" s="20"/>
      <c r="K1020" s="21"/>
    </row>
    <row r="1021" spans="1:11" s="22" customFormat="1" outlineLevel="7" x14ac:dyDescent="0.25">
      <c r="A1021" s="26" t="s">
        <v>25</v>
      </c>
      <c r="B1021" s="13" t="s">
        <v>598</v>
      </c>
      <c r="C1021" s="13" t="s">
        <v>839</v>
      </c>
      <c r="D1021" s="13" t="s">
        <v>627</v>
      </c>
      <c r="E1021" s="13" t="s">
        <v>26</v>
      </c>
      <c r="F1021" s="9">
        <f>F1022</f>
        <v>15118.62</v>
      </c>
      <c r="G1021" s="36">
        <f t="shared" si="115"/>
        <v>251.45999999999913</v>
      </c>
      <c r="H1021" s="9">
        <f>H1022</f>
        <v>15370.08</v>
      </c>
      <c r="I1021" s="9">
        <f>I1022</f>
        <v>15370.08</v>
      </c>
      <c r="J1021" s="20"/>
      <c r="K1021" s="21"/>
    </row>
    <row r="1022" spans="1:11" s="22" customFormat="1" outlineLevel="7" x14ac:dyDescent="0.25">
      <c r="A1022" s="26" t="s">
        <v>27</v>
      </c>
      <c r="B1022" s="13" t="s">
        <v>598</v>
      </c>
      <c r="C1022" s="13" t="s">
        <v>839</v>
      </c>
      <c r="D1022" s="13" t="s">
        <v>627</v>
      </c>
      <c r="E1022" s="13" t="s">
        <v>28</v>
      </c>
      <c r="F1022" s="9">
        <v>15118.62</v>
      </c>
      <c r="G1022" s="36">
        <f t="shared" si="115"/>
        <v>251.45999999999913</v>
      </c>
      <c r="H1022" s="9">
        <v>15370.08</v>
      </c>
      <c r="I1022" s="9">
        <v>15370.08</v>
      </c>
      <c r="J1022" s="20"/>
      <c r="K1022" s="21"/>
    </row>
    <row r="1023" spans="1:11" s="22" customFormat="1" outlineLevel="7" x14ac:dyDescent="0.25">
      <c r="A1023" s="26" t="s">
        <v>628</v>
      </c>
      <c r="B1023" s="13" t="s">
        <v>598</v>
      </c>
      <c r="C1023" s="13" t="s">
        <v>839</v>
      </c>
      <c r="D1023" s="13" t="s">
        <v>629</v>
      </c>
      <c r="E1023" s="13"/>
      <c r="F1023" s="9">
        <f>F1024+F1026+F1028</f>
        <v>4604140</v>
      </c>
      <c r="G1023" s="36">
        <f t="shared" si="115"/>
        <v>-492915.4700000002</v>
      </c>
      <c r="H1023" s="9">
        <f>H1024+H1026+H1028</f>
        <v>4464140</v>
      </c>
      <c r="I1023" s="9">
        <f>I1024+I1026+I1028</f>
        <v>4111224.53</v>
      </c>
      <c r="J1023" s="20"/>
      <c r="K1023" s="21"/>
    </row>
    <row r="1024" spans="1:11" s="22" customFormat="1" ht="52.5" customHeight="1" outlineLevel="6" x14ac:dyDescent="0.25">
      <c r="A1024" s="26" t="s">
        <v>12</v>
      </c>
      <c r="B1024" s="13" t="s">
        <v>598</v>
      </c>
      <c r="C1024" s="13" t="s">
        <v>839</v>
      </c>
      <c r="D1024" s="13" t="s">
        <v>629</v>
      </c>
      <c r="E1024" s="13" t="s">
        <v>13</v>
      </c>
      <c r="F1024" s="9">
        <f>F1025</f>
        <v>27595</v>
      </c>
      <c r="G1024" s="36">
        <f t="shared" si="115"/>
        <v>-14984</v>
      </c>
      <c r="H1024" s="9">
        <f>H1025</f>
        <v>27595</v>
      </c>
      <c r="I1024" s="9">
        <f>I1025</f>
        <v>12611</v>
      </c>
      <c r="J1024" s="20"/>
      <c r="K1024" s="21"/>
    </row>
    <row r="1025" spans="1:11" s="22" customFormat="1" ht="24" customHeight="1" outlineLevel="7" x14ac:dyDescent="0.25">
      <c r="A1025" s="26" t="s">
        <v>176</v>
      </c>
      <c r="B1025" s="13" t="s">
        <v>598</v>
      </c>
      <c r="C1025" s="13" t="s">
        <v>839</v>
      </c>
      <c r="D1025" s="13" t="s">
        <v>629</v>
      </c>
      <c r="E1025" s="13" t="s">
        <v>177</v>
      </c>
      <c r="F1025" s="9">
        <v>27595</v>
      </c>
      <c r="G1025" s="36">
        <f t="shared" si="115"/>
        <v>-14984</v>
      </c>
      <c r="H1025" s="9">
        <v>27595</v>
      </c>
      <c r="I1025" s="9">
        <v>12611</v>
      </c>
      <c r="J1025" s="20"/>
      <c r="K1025" s="21"/>
    </row>
    <row r="1026" spans="1:11" s="22" customFormat="1" ht="30" outlineLevel="7" x14ac:dyDescent="0.25">
      <c r="A1026" s="26" t="s">
        <v>21</v>
      </c>
      <c r="B1026" s="13" t="s">
        <v>598</v>
      </c>
      <c r="C1026" s="13" t="s">
        <v>839</v>
      </c>
      <c r="D1026" s="13" t="s">
        <v>629</v>
      </c>
      <c r="E1026" s="13" t="s">
        <v>22</v>
      </c>
      <c r="F1026" s="9">
        <f>F1027</f>
        <v>4521545</v>
      </c>
      <c r="G1026" s="36">
        <f t="shared" si="115"/>
        <v>-466604.83000000007</v>
      </c>
      <c r="H1026" s="9">
        <f>H1027</f>
        <v>4381545</v>
      </c>
      <c r="I1026" s="9">
        <f>I1027</f>
        <v>4054940.17</v>
      </c>
      <c r="J1026" s="20"/>
      <c r="K1026" s="21"/>
    </row>
    <row r="1027" spans="1:11" s="22" customFormat="1" ht="30" outlineLevel="7" x14ac:dyDescent="0.25">
      <c r="A1027" s="26" t="s">
        <v>23</v>
      </c>
      <c r="B1027" s="13" t="s">
        <v>598</v>
      </c>
      <c r="C1027" s="13" t="s">
        <v>839</v>
      </c>
      <c r="D1027" s="13" t="s">
        <v>629</v>
      </c>
      <c r="E1027" s="13" t="s">
        <v>24</v>
      </c>
      <c r="F1027" s="9">
        <v>4521545</v>
      </c>
      <c r="G1027" s="36">
        <f t="shared" si="115"/>
        <v>-466604.83000000007</v>
      </c>
      <c r="H1027" s="9">
        <v>4381545</v>
      </c>
      <c r="I1027" s="9">
        <v>4054940.17</v>
      </c>
      <c r="J1027" s="20"/>
      <c r="K1027" s="21"/>
    </row>
    <row r="1028" spans="1:11" s="22" customFormat="1" outlineLevel="7" x14ac:dyDescent="0.25">
      <c r="A1028" s="26" t="s">
        <v>25</v>
      </c>
      <c r="B1028" s="13" t="s">
        <v>598</v>
      </c>
      <c r="C1028" s="13" t="s">
        <v>839</v>
      </c>
      <c r="D1028" s="13" t="s">
        <v>629</v>
      </c>
      <c r="E1028" s="13" t="s">
        <v>26</v>
      </c>
      <c r="F1028" s="9">
        <f>F1029</f>
        <v>55000</v>
      </c>
      <c r="G1028" s="36">
        <f t="shared" si="115"/>
        <v>-11326.64</v>
      </c>
      <c r="H1028" s="9">
        <f>H1029</f>
        <v>55000</v>
      </c>
      <c r="I1028" s="9">
        <f>I1029</f>
        <v>43673.36</v>
      </c>
      <c r="J1028" s="20"/>
      <c r="K1028" s="21"/>
    </row>
    <row r="1029" spans="1:11" s="22" customFormat="1" outlineLevel="7" x14ac:dyDescent="0.25">
      <c r="A1029" s="26" t="s">
        <v>27</v>
      </c>
      <c r="B1029" s="13" t="s">
        <v>598</v>
      </c>
      <c r="C1029" s="13" t="s">
        <v>839</v>
      </c>
      <c r="D1029" s="13" t="s">
        <v>629</v>
      </c>
      <c r="E1029" s="13" t="s">
        <v>28</v>
      </c>
      <c r="F1029" s="9">
        <v>55000</v>
      </c>
      <c r="G1029" s="36">
        <f t="shared" si="115"/>
        <v>-11326.64</v>
      </c>
      <c r="H1029" s="9">
        <v>55000</v>
      </c>
      <c r="I1029" s="9">
        <v>43673.36</v>
      </c>
      <c r="J1029" s="20"/>
      <c r="K1029" s="21"/>
    </row>
    <row r="1030" spans="1:11" s="22" customFormat="1" outlineLevel="7" x14ac:dyDescent="0.25">
      <c r="A1030" s="26" t="s">
        <v>630</v>
      </c>
      <c r="B1030" s="13" t="s">
        <v>598</v>
      </c>
      <c r="C1030" s="13" t="s">
        <v>839</v>
      </c>
      <c r="D1030" s="13" t="s">
        <v>631</v>
      </c>
      <c r="E1030" s="13"/>
      <c r="F1030" s="9">
        <f>F1031+F1033+F1035</f>
        <v>3248116.9</v>
      </c>
      <c r="G1030" s="36">
        <f t="shared" si="115"/>
        <v>218892.58000000007</v>
      </c>
      <c r="H1030" s="9">
        <f>H1031+H1033+H1035</f>
        <v>3469450.74</v>
      </c>
      <c r="I1030" s="9">
        <f>I1031+I1033+I1035</f>
        <v>3467009.48</v>
      </c>
      <c r="J1030" s="20"/>
      <c r="K1030" s="21"/>
    </row>
    <row r="1031" spans="1:11" s="22" customFormat="1" ht="48" customHeight="1" outlineLevel="7" x14ac:dyDescent="0.25">
      <c r="A1031" s="26" t="s">
        <v>12</v>
      </c>
      <c r="B1031" s="13" t="s">
        <v>598</v>
      </c>
      <c r="C1031" s="13" t="s">
        <v>839</v>
      </c>
      <c r="D1031" s="13" t="s">
        <v>631</v>
      </c>
      <c r="E1031" s="13" t="s">
        <v>13</v>
      </c>
      <c r="F1031" s="9">
        <f>F1032</f>
        <v>2584190</v>
      </c>
      <c r="G1031" s="36">
        <f t="shared" si="115"/>
        <v>8074.7000000001863</v>
      </c>
      <c r="H1031" s="9">
        <f>H1032</f>
        <v>2592264.7000000002</v>
      </c>
      <c r="I1031" s="9">
        <f>I1032</f>
        <v>2592264.7000000002</v>
      </c>
      <c r="J1031" s="20"/>
      <c r="K1031" s="21"/>
    </row>
    <row r="1032" spans="1:11" s="22" customFormat="1" outlineLevel="7" x14ac:dyDescent="0.25">
      <c r="A1032" s="26" t="s">
        <v>176</v>
      </c>
      <c r="B1032" s="13" t="s">
        <v>598</v>
      </c>
      <c r="C1032" s="13" t="s">
        <v>839</v>
      </c>
      <c r="D1032" s="13" t="s">
        <v>631</v>
      </c>
      <c r="E1032" s="13" t="s">
        <v>177</v>
      </c>
      <c r="F1032" s="9">
        <v>2584190</v>
      </c>
      <c r="G1032" s="36">
        <f t="shared" si="115"/>
        <v>8074.7000000001863</v>
      </c>
      <c r="H1032" s="9">
        <v>2592264.7000000002</v>
      </c>
      <c r="I1032" s="9">
        <v>2592264.7000000002</v>
      </c>
      <c r="J1032" s="20"/>
      <c r="K1032" s="21"/>
    </row>
    <row r="1033" spans="1:11" s="22" customFormat="1" ht="30" outlineLevel="6" x14ac:dyDescent="0.25">
      <c r="A1033" s="26" t="s">
        <v>21</v>
      </c>
      <c r="B1033" s="13" t="s">
        <v>598</v>
      </c>
      <c r="C1033" s="13" t="s">
        <v>839</v>
      </c>
      <c r="D1033" s="13" t="s">
        <v>631</v>
      </c>
      <c r="E1033" s="13" t="s">
        <v>22</v>
      </c>
      <c r="F1033" s="9">
        <f>F1034</f>
        <v>663416</v>
      </c>
      <c r="G1033" s="36">
        <f t="shared" si="115"/>
        <v>210817.88</v>
      </c>
      <c r="H1033" s="9">
        <f>H1034</f>
        <v>876675.14</v>
      </c>
      <c r="I1033" s="9">
        <f>I1034</f>
        <v>874233.88</v>
      </c>
      <c r="J1033" s="20"/>
      <c r="K1033" s="21"/>
    </row>
    <row r="1034" spans="1:11" s="22" customFormat="1" ht="34.5" customHeight="1" outlineLevel="7" x14ac:dyDescent="0.25">
      <c r="A1034" s="26" t="s">
        <v>23</v>
      </c>
      <c r="B1034" s="13" t="s">
        <v>598</v>
      </c>
      <c r="C1034" s="13" t="s">
        <v>839</v>
      </c>
      <c r="D1034" s="13" t="s">
        <v>631</v>
      </c>
      <c r="E1034" s="13" t="s">
        <v>24</v>
      </c>
      <c r="F1034" s="9">
        <v>663416</v>
      </c>
      <c r="G1034" s="36">
        <f t="shared" si="115"/>
        <v>210817.88</v>
      </c>
      <c r="H1034" s="9">
        <v>876675.14</v>
      </c>
      <c r="I1034" s="9">
        <v>874233.88</v>
      </c>
      <c r="J1034" s="20"/>
      <c r="K1034" s="21"/>
    </row>
    <row r="1035" spans="1:11" s="22" customFormat="1" outlineLevel="7" x14ac:dyDescent="0.25">
      <c r="A1035" s="26" t="s">
        <v>25</v>
      </c>
      <c r="B1035" s="13" t="s">
        <v>598</v>
      </c>
      <c r="C1035" s="13" t="s">
        <v>839</v>
      </c>
      <c r="D1035" s="13" t="s">
        <v>631</v>
      </c>
      <c r="E1035" s="13" t="s">
        <v>26</v>
      </c>
      <c r="F1035" s="9">
        <f>F1036</f>
        <v>510.9</v>
      </c>
      <c r="G1035" s="36">
        <f t="shared" si="115"/>
        <v>0</v>
      </c>
      <c r="H1035" s="9">
        <f>H1036</f>
        <v>510.9</v>
      </c>
      <c r="I1035" s="9">
        <f>I1036</f>
        <v>510.9</v>
      </c>
      <c r="J1035" s="20"/>
      <c r="K1035" s="21"/>
    </row>
    <row r="1036" spans="1:11" s="22" customFormat="1" outlineLevel="7" x14ac:dyDescent="0.25">
      <c r="A1036" s="26" t="s">
        <v>27</v>
      </c>
      <c r="B1036" s="13" t="s">
        <v>598</v>
      </c>
      <c r="C1036" s="13" t="s">
        <v>839</v>
      </c>
      <c r="D1036" s="13" t="s">
        <v>631</v>
      </c>
      <c r="E1036" s="13" t="s">
        <v>28</v>
      </c>
      <c r="F1036" s="9">
        <v>510.9</v>
      </c>
      <c r="G1036" s="36">
        <f t="shared" si="115"/>
        <v>0</v>
      </c>
      <c r="H1036" s="9">
        <v>510.9</v>
      </c>
      <c r="I1036" s="9">
        <v>510.9</v>
      </c>
      <c r="J1036" s="20"/>
      <c r="K1036" s="21"/>
    </row>
    <row r="1037" spans="1:11" s="22" customFormat="1" outlineLevel="7" x14ac:dyDescent="0.25">
      <c r="A1037" s="26" t="s">
        <v>632</v>
      </c>
      <c r="B1037" s="13" t="s">
        <v>598</v>
      </c>
      <c r="C1037" s="13" t="s">
        <v>839</v>
      </c>
      <c r="D1037" s="13" t="s">
        <v>633</v>
      </c>
      <c r="E1037" s="13"/>
      <c r="F1037" s="9">
        <f>F1038+F1040+F1042</f>
        <v>1603094</v>
      </c>
      <c r="G1037" s="36">
        <f t="shared" si="115"/>
        <v>155698.80000000005</v>
      </c>
      <c r="H1037" s="9">
        <f>H1038+H1040+H1042</f>
        <v>1770017.85</v>
      </c>
      <c r="I1037" s="9">
        <f>I1038+I1040+I1042</f>
        <v>1758792.8</v>
      </c>
      <c r="J1037" s="20"/>
      <c r="K1037" s="21"/>
    </row>
    <row r="1038" spans="1:11" s="22" customFormat="1" ht="48.75" customHeight="1" outlineLevel="7" x14ac:dyDescent="0.25">
      <c r="A1038" s="26" t="s">
        <v>12</v>
      </c>
      <c r="B1038" s="13" t="s">
        <v>598</v>
      </c>
      <c r="C1038" s="13" t="s">
        <v>839</v>
      </c>
      <c r="D1038" s="13" t="s">
        <v>633</v>
      </c>
      <c r="E1038" s="13" t="s">
        <v>13</v>
      </c>
      <c r="F1038" s="9">
        <f>F1039</f>
        <v>1501176</v>
      </c>
      <c r="G1038" s="36">
        <f t="shared" si="115"/>
        <v>161373.85000000009</v>
      </c>
      <c r="H1038" s="9">
        <f>H1039</f>
        <v>1662549.85</v>
      </c>
      <c r="I1038" s="9">
        <f>I1039</f>
        <v>1662549.85</v>
      </c>
      <c r="J1038" s="20"/>
      <c r="K1038" s="21"/>
    </row>
    <row r="1039" spans="1:11" s="22" customFormat="1" outlineLevel="7" x14ac:dyDescent="0.25">
      <c r="A1039" s="26" t="s">
        <v>176</v>
      </c>
      <c r="B1039" s="13" t="s">
        <v>598</v>
      </c>
      <c r="C1039" s="13" t="s">
        <v>839</v>
      </c>
      <c r="D1039" s="13" t="s">
        <v>633</v>
      </c>
      <c r="E1039" s="13" t="s">
        <v>177</v>
      </c>
      <c r="F1039" s="9">
        <v>1501176</v>
      </c>
      <c r="G1039" s="36">
        <f t="shared" si="115"/>
        <v>161373.85000000009</v>
      </c>
      <c r="H1039" s="9">
        <v>1662549.85</v>
      </c>
      <c r="I1039" s="9">
        <v>1662549.85</v>
      </c>
      <c r="J1039" s="20"/>
      <c r="K1039" s="21"/>
    </row>
    <row r="1040" spans="1:11" s="22" customFormat="1" ht="30" outlineLevel="6" x14ac:dyDescent="0.25">
      <c r="A1040" s="26" t="s">
        <v>21</v>
      </c>
      <c r="B1040" s="13" t="s">
        <v>598</v>
      </c>
      <c r="C1040" s="13" t="s">
        <v>839</v>
      </c>
      <c r="D1040" s="13" t="s">
        <v>633</v>
      </c>
      <c r="E1040" s="13" t="s">
        <v>22</v>
      </c>
      <c r="F1040" s="9">
        <f>F1041</f>
        <v>101418</v>
      </c>
      <c r="G1040" s="36">
        <f t="shared" si="115"/>
        <v>-5175.0500000000029</v>
      </c>
      <c r="H1040" s="9">
        <f>H1041</f>
        <v>106968</v>
      </c>
      <c r="I1040" s="9">
        <f>I1041</f>
        <v>96242.95</v>
      </c>
      <c r="J1040" s="20"/>
      <c r="K1040" s="21"/>
    </row>
    <row r="1041" spans="1:11" s="22" customFormat="1" ht="30" outlineLevel="7" x14ac:dyDescent="0.25">
      <c r="A1041" s="26" t="s">
        <v>23</v>
      </c>
      <c r="B1041" s="13" t="s">
        <v>598</v>
      </c>
      <c r="C1041" s="13" t="s">
        <v>839</v>
      </c>
      <c r="D1041" s="13" t="s">
        <v>633</v>
      </c>
      <c r="E1041" s="13" t="s">
        <v>24</v>
      </c>
      <c r="F1041" s="9">
        <v>101418</v>
      </c>
      <c r="G1041" s="36">
        <f t="shared" si="115"/>
        <v>-5175.0500000000029</v>
      </c>
      <c r="H1041" s="9">
        <v>106968</v>
      </c>
      <c r="I1041" s="9">
        <v>96242.95</v>
      </c>
      <c r="J1041" s="20"/>
      <c r="K1041" s="21"/>
    </row>
    <row r="1042" spans="1:11" s="22" customFormat="1" outlineLevel="7" x14ac:dyDescent="0.25">
      <c r="A1042" s="26" t="s">
        <v>25</v>
      </c>
      <c r="B1042" s="13" t="s">
        <v>598</v>
      </c>
      <c r="C1042" s="13" t="s">
        <v>839</v>
      </c>
      <c r="D1042" s="13" t="s">
        <v>633</v>
      </c>
      <c r="E1042" s="13" t="s">
        <v>26</v>
      </c>
      <c r="F1042" s="9">
        <f>F1043</f>
        <v>500</v>
      </c>
      <c r="G1042" s="36">
        <f t="shared" si="115"/>
        <v>-500</v>
      </c>
      <c r="H1042" s="9">
        <f>H1043</f>
        <v>500</v>
      </c>
      <c r="I1042" s="9">
        <f>I1043</f>
        <v>0</v>
      </c>
      <c r="J1042" s="20"/>
      <c r="K1042" s="21"/>
    </row>
    <row r="1043" spans="1:11" s="22" customFormat="1" outlineLevel="6" x14ac:dyDescent="0.25">
      <c r="A1043" s="26" t="s">
        <v>27</v>
      </c>
      <c r="B1043" s="13" t="s">
        <v>598</v>
      </c>
      <c r="C1043" s="13" t="s">
        <v>839</v>
      </c>
      <c r="D1043" s="13" t="s">
        <v>633</v>
      </c>
      <c r="E1043" s="13" t="s">
        <v>28</v>
      </c>
      <c r="F1043" s="9">
        <v>500</v>
      </c>
      <c r="G1043" s="36">
        <f t="shared" si="115"/>
        <v>-500</v>
      </c>
      <c r="H1043" s="9">
        <v>500</v>
      </c>
      <c r="I1043" s="9">
        <v>0</v>
      </c>
      <c r="J1043" s="20"/>
      <c r="K1043" s="21"/>
    </row>
    <row r="1044" spans="1:11" s="22" customFormat="1" outlineLevel="7" x14ac:dyDescent="0.25">
      <c r="A1044" s="26" t="s">
        <v>634</v>
      </c>
      <c r="B1044" s="13" t="s">
        <v>598</v>
      </c>
      <c r="C1044" s="13" t="s">
        <v>839</v>
      </c>
      <c r="D1044" s="13" t="s">
        <v>635</v>
      </c>
      <c r="E1044" s="13"/>
      <c r="F1044" s="9">
        <f>F1045</f>
        <v>10000</v>
      </c>
      <c r="G1044" s="36">
        <f t="shared" si="115"/>
        <v>-1300</v>
      </c>
      <c r="H1044" s="9">
        <f>H1045</f>
        <v>10000</v>
      </c>
      <c r="I1044" s="9">
        <f>I1045</f>
        <v>8700</v>
      </c>
      <c r="J1044" s="20"/>
      <c r="K1044" s="21"/>
    </row>
    <row r="1045" spans="1:11" s="22" customFormat="1" ht="30" outlineLevel="7" x14ac:dyDescent="0.25">
      <c r="A1045" s="26" t="s">
        <v>21</v>
      </c>
      <c r="B1045" s="13" t="s">
        <v>598</v>
      </c>
      <c r="C1045" s="13" t="s">
        <v>839</v>
      </c>
      <c r="D1045" s="13" t="s">
        <v>635</v>
      </c>
      <c r="E1045" s="13" t="s">
        <v>22</v>
      </c>
      <c r="F1045" s="9">
        <f>F1046</f>
        <v>10000</v>
      </c>
      <c r="G1045" s="36">
        <f t="shared" si="115"/>
        <v>-1300</v>
      </c>
      <c r="H1045" s="9">
        <f>H1046</f>
        <v>10000</v>
      </c>
      <c r="I1045" s="9">
        <f>I1046</f>
        <v>8700</v>
      </c>
      <c r="J1045" s="20"/>
      <c r="K1045" s="21"/>
    </row>
    <row r="1046" spans="1:11" s="22" customFormat="1" ht="30" outlineLevel="6" x14ac:dyDescent="0.25">
      <c r="A1046" s="26" t="s">
        <v>23</v>
      </c>
      <c r="B1046" s="13" t="s">
        <v>598</v>
      </c>
      <c r="C1046" s="13" t="s">
        <v>839</v>
      </c>
      <c r="D1046" s="13" t="s">
        <v>635</v>
      </c>
      <c r="E1046" s="13" t="s">
        <v>24</v>
      </c>
      <c r="F1046" s="9">
        <v>10000</v>
      </c>
      <c r="G1046" s="36">
        <f t="shared" si="115"/>
        <v>-1300</v>
      </c>
      <c r="H1046" s="9">
        <v>10000</v>
      </c>
      <c r="I1046" s="9">
        <v>8700</v>
      </c>
      <c r="J1046" s="20"/>
      <c r="K1046" s="21"/>
    </row>
    <row r="1047" spans="1:11" s="22" customFormat="1" ht="30" outlineLevel="7" x14ac:dyDescent="0.25">
      <c r="A1047" s="26" t="s">
        <v>636</v>
      </c>
      <c r="B1047" s="13" t="s">
        <v>598</v>
      </c>
      <c r="C1047" s="13" t="s">
        <v>839</v>
      </c>
      <c r="D1047" s="13" t="s">
        <v>637</v>
      </c>
      <c r="E1047" s="13"/>
      <c r="F1047" s="9">
        <f>F1048</f>
        <v>872967.01</v>
      </c>
      <c r="G1047" s="36">
        <f t="shared" si="115"/>
        <v>-196483.88</v>
      </c>
      <c r="H1047" s="9">
        <f>H1048</f>
        <v>801378.74</v>
      </c>
      <c r="I1047" s="9">
        <f>I1048</f>
        <v>676483.13</v>
      </c>
      <c r="J1047" s="20"/>
      <c r="K1047" s="21"/>
    </row>
    <row r="1048" spans="1:11" s="22" customFormat="1" ht="30" outlineLevel="7" x14ac:dyDescent="0.25">
      <c r="A1048" s="26" t="s">
        <v>21</v>
      </c>
      <c r="B1048" s="13" t="s">
        <v>598</v>
      </c>
      <c r="C1048" s="13" t="s">
        <v>839</v>
      </c>
      <c r="D1048" s="13" t="s">
        <v>637</v>
      </c>
      <c r="E1048" s="13" t="s">
        <v>22</v>
      </c>
      <c r="F1048" s="9">
        <f>F1049</f>
        <v>872967.01</v>
      </c>
      <c r="G1048" s="36">
        <f t="shared" si="115"/>
        <v>-196483.88</v>
      </c>
      <c r="H1048" s="9">
        <f>H1049</f>
        <v>801378.74</v>
      </c>
      <c r="I1048" s="9">
        <f>I1049</f>
        <v>676483.13</v>
      </c>
      <c r="J1048" s="20"/>
      <c r="K1048" s="21"/>
    </row>
    <row r="1049" spans="1:11" s="22" customFormat="1" ht="30" outlineLevel="7" x14ac:dyDescent="0.25">
      <c r="A1049" s="26" t="s">
        <v>23</v>
      </c>
      <c r="B1049" s="13" t="s">
        <v>598</v>
      </c>
      <c r="C1049" s="13" t="s">
        <v>839</v>
      </c>
      <c r="D1049" s="13" t="s">
        <v>637</v>
      </c>
      <c r="E1049" s="13" t="s">
        <v>24</v>
      </c>
      <c r="F1049" s="9">
        <v>872967.01</v>
      </c>
      <c r="G1049" s="36">
        <f t="shared" si="115"/>
        <v>-196483.88</v>
      </c>
      <c r="H1049" s="9">
        <v>801378.74</v>
      </c>
      <c r="I1049" s="9">
        <v>676483.13</v>
      </c>
      <c r="J1049" s="20"/>
      <c r="K1049" s="21"/>
    </row>
    <row r="1050" spans="1:11" s="22" customFormat="1" ht="30" outlineLevel="7" x14ac:dyDescent="0.25">
      <c r="A1050" s="26" t="s">
        <v>638</v>
      </c>
      <c r="B1050" s="13" t="s">
        <v>598</v>
      </c>
      <c r="C1050" s="13" t="s">
        <v>839</v>
      </c>
      <c r="D1050" s="13" t="s">
        <v>639</v>
      </c>
      <c r="E1050" s="13"/>
      <c r="F1050" s="9">
        <f>F1051+F1053</f>
        <v>324070.52</v>
      </c>
      <c r="G1050" s="36">
        <f t="shared" si="115"/>
        <v>-62104.700000000012</v>
      </c>
      <c r="H1050" s="9">
        <f>H1051+H1053</f>
        <v>335714.52</v>
      </c>
      <c r="I1050" s="9">
        <f>I1051+I1053</f>
        <v>261965.82</v>
      </c>
      <c r="J1050" s="20"/>
      <c r="K1050" s="21"/>
    </row>
    <row r="1051" spans="1:11" s="22" customFormat="1" ht="30" outlineLevel="6" x14ac:dyDescent="0.25">
      <c r="A1051" s="26" t="s">
        <v>21</v>
      </c>
      <c r="B1051" s="13" t="s">
        <v>598</v>
      </c>
      <c r="C1051" s="13" t="s">
        <v>839</v>
      </c>
      <c r="D1051" s="13" t="s">
        <v>639</v>
      </c>
      <c r="E1051" s="13" t="s">
        <v>22</v>
      </c>
      <c r="F1051" s="9">
        <f>F1052</f>
        <v>324070.52</v>
      </c>
      <c r="G1051" s="36">
        <f t="shared" si="115"/>
        <v>-62104.700000000012</v>
      </c>
      <c r="H1051" s="9">
        <f>H1052</f>
        <v>335714.52</v>
      </c>
      <c r="I1051" s="9">
        <f>I1052</f>
        <v>261965.82</v>
      </c>
      <c r="J1051" s="20"/>
      <c r="K1051" s="21"/>
    </row>
    <row r="1052" spans="1:11" s="22" customFormat="1" ht="30" outlineLevel="7" x14ac:dyDescent="0.25">
      <c r="A1052" s="26" t="s">
        <v>23</v>
      </c>
      <c r="B1052" s="13" t="s">
        <v>598</v>
      </c>
      <c r="C1052" s="13" t="s">
        <v>839</v>
      </c>
      <c r="D1052" s="13" t="s">
        <v>639</v>
      </c>
      <c r="E1052" s="13" t="s">
        <v>24</v>
      </c>
      <c r="F1052" s="9">
        <v>324070.52</v>
      </c>
      <c r="G1052" s="36">
        <f t="shared" si="115"/>
        <v>-62104.700000000012</v>
      </c>
      <c r="H1052" s="9">
        <v>335714.52</v>
      </c>
      <c r="I1052" s="9">
        <v>261965.82</v>
      </c>
      <c r="J1052" s="20"/>
      <c r="K1052" s="21"/>
    </row>
    <row r="1053" spans="1:11" s="22" customFormat="1" hidden="1" outlineLevel="7" x14ac:dyDescent="0.25">
      <c r="A1053" s="26" t="s">
        <v>25</v>
      </c>
      <c r="B1053" s="13" t="s">
        <v>598</v>
      </c>
      <c r="C1053" s="13" t="s">
        <v>839</v>
      </c>
      <c r="D1053" s="13" t="s">
        <v>639</v>
      </c>
      <c r="E1053" s="13" t="s">
        <v>26</v>
      </c>
      <c r="F1053" s="9">
        <f>F1054</f>
        <v>0</v>
      </c>
      <c r="G1053" s="36">
        <f t="shared" si="115"/>
        <v>0</v>
      </c>
      <c r="H1053" s="9">
        <f>H1054</f>
        <v>0</v>
      </c>
      <c r="I1053" s="9">
        <f>I1054</f>
        <v>0</v>
      </c>
      <c r="J1053" s="20"/>
      <c r="K1053" s="21"/>
    </row>
    <row r="1054" spans="1:11" s="22" customFormat="1" hidden="1" outlineLevel="6" x14ac:dyDescent="0.25">
      <c r="A1054" s="26" t="s">
        <v>27</v>
      </c>
      <c r="B1054" s="13" t="s">
        <v>598</v>
      </c>
      <c r="C1054" s="13" t="s">
        <v>839</v>
      </c>
      <c r="D1054" s="13" t="s">
        <v>639</v>
      </c>
      <c r="E1054" s="13" t="s">
        <v>28</v>
      </c>
      <c r="F1054" s="9"/>
      <c r="G1054" s="36">
        <f t="shared" si="115"/>
        <v>0</v>
      </c>
      <c r="H1054" s="9"/>
      <c r="I1054" s="9"/>
      <c r="J1054" s="20"/>
      <c r="K1054" s="21"/>
    </row>
    <row r="1055" spans="1:11" s="22" customFormat="1" ht="30" outlineLevel="7" x14ac:dyDescent="0.25">
      <c r="A1055" s="26" t="s">
        <v>640</v>
      </c>
      <c r="B1055" s="13" t="s">
        <v>598</v>
      </c>
      <c r="C1055" s="13" t="s">
        <v>839</v>
      </c>
      <c r="D1055" s="13" t="s">
        <v>641</v>
      </c>
      <c r="E1055" s="13"/>
      <c r="F1055" s="9">
        <f>F1056+F1058</f>
        <v>412745.27</v>
      </c>
      <c r="G1055" s="36">
        <f t="shared" si="115"/>
        <v>-101090.68</v>
      </c>
      <c r="H1055" s="9">
        <f>H1056+H1058</f>
        <v>399413.65</v>
      </c>
      <c r="I1055" s="9">
        <f>I1056+I1058</f>
        <v>311654.59000000003</v>
      </c>
      <c r="J1055" s="20"/>
      <c r="K1055" s="21"/>
    </row>
    <row r="1056" spans="1:11" s="22" customFormat="1" ht="30" outlineLevel="7" x14ac:dyDescent="0.25">
      <c r="A1056" s="26" t="s">
        <v>21</v>
      </c>
      <c r="B1056" s="13" t="s">
        <v>598</v>
      </c>
      <c r="C1056" s="13" t="s">
        <v>839</v>
      </c>
      <c r="D1056" s="13" t="s">
        <v>641</v>
      </c>
      <c r="E1056" s="13" t="s">
        <v>22</v>
      </c>
      <c r="F1056" s="9">
        <f>F1057</f>
        <v>412684.14</v>
      </c>
      <c r="G1056" s="36">
        <f t="shared" si="115"/>
        <v>-101090.68</v>
      </c>
      <c r="H1056" s="9">
        <f>H1057</f>
        <v>399352.52</v>
      </c>
      <c r="I1056" s="9">
        <f>I1057</f>
        <v>311593.46000000002</v>
      </c>
      <c r="J1056" s="20"/>
      <c r="K1056" s="21"/>
    </row>
    <row r="1057" spans="1:11" s="22" customFormat="1" ht="30" outlineLevel="7" x14ac:dyDescent="0.25">
      <c r="A1057" s="26" t="s">
        <v>23</v>
      </c>
      <c r="B1057" s="13" t="s">
        <v>598</v>
      </c>
      <c r="C1057" s="13" t="s">
        <v>839</v>
      </c>
      <c r="D1057" s="13" t="s">
        <v>641</v>
      </c>
      <c r="E1057" s="13" t="s">
        <v>24</v>
      </c>
      <c r="F1057" s="9">
        <v>412684.14</v>
      </c>
      <c r="G1057" s="36">
        <f t="shared" si="115"/>
        <v>-101090.68</v>
      </c>
      <c r="H1057" s="9">
        <v>399352.52</v>
      </c>
      <c r="I1057" s="9">
        <v>311593.46000000002</v>
      </c>
      <c r="J1057" s="20"/>
      <c r="K1057" s="21"/>
    </row>
    <row r="1058" spans="1:11" s="22" customFormat="1" outlineLevel="7" x14ac:dyDescent="0.25">
      <c r="A1058" s="26" t="s">
        <v>25</v>
      </c>
      <c r="B1058" s="13" t="s">
        <v>598</v>
      </c>
      <c r="C1058" s="13" t="s">
        <v>839</v>
      </c>
      <c r="D1058" s="13" t="s">
        <v>641</v>
      </c>
      <c r="E1058" s="13" t="s">
        <v>26</v>
      </c>
      <c r="F1058" s="9">
        <f>F1059</f>
        <v>61.13</v>
      </c>
      <c r="G1058" s="36">
        <f t="shared" si="115"/>
        <v>0</v>
      </c>
      <c r="H1058" s="9">
        <f>H1059</f>
        <v>61.13</v>
      </c>
      <c r="I1058" s="9">
        <f>I1059</f>
        <v>61.13</v>
      </c>
      <c r="J1058" s="20"/>
      <c r="K1058" s="21"/>
    </row>
    <row r="1059" spans="1:11" s="22" customFormat="1" outlineLevel="7" x14ac:dyDescent="0.25">
      <c r="A1059" s="26" t="s">
        <v>27</v>
      </c>
      <c r="B1059" s="13" t="s">
        <v>598</v>
      </c>
      <c r="C1059" s="13" t="s">
        <v>839</v>
      </c>
      <c r="D1059" s="13" t="s">
        <v>641</v>
      </c>
      <c r="E1059" s="13" t="s">
        <v>28</v>
      </c>
      <c r="F1059" s="9">
        <v>61.13</v>
      </c>
      <c r="G1059" s="36">
        <f t="shared" si="115"/>
        <v>0</v>
      </c>
      <c r="H1059" s="9">
        <v>61.13</v>
      </c>
      <c r="I1059" s="9">
        <v>61.13</v>
      </c>
      <c r="J1059" s="20"/>
      <c r="K1059" s="21"/>
    </row>
    <row r="1060" spans="1:11" s="22" customFormat="1" ht="30" outlineLevel="7" x14ac:dyDescent="0.25">
      <c r="A1060" s="26" t="s">
        <v>642</v>
      </c>
      <c r="B1060" s="13" t="s">
        <v>598</v>
      </c>
      <c r="C1060" s="13" t="s">
        <v>839</v>
      </c>
      <c r="D1060" s="13" t="s">
        <v>643</v>
      </c>
      <c r="E1060" s="13"/>
      <c r="F1060" s="9">
        <f>F1061+F1063</f>
        <v>509067.34</v>
      </c>
      <c r="G1060" s="36">
        <f t="shared" si="115"/>
        <v>-120421.54000000004</v>
      </c>
      <c r="H1060" s="9">
        <f>H1061+H1063</f>
        <v>507235.72000000003</v>
      </c>
      <c r="I1060" s="9">
        <f>I1061+I1063</f>
        <v>388645.8</v>
      </c>
      <c r="J1060" s="20"/>
      <c r="K1060" s="21"/>
    </row>
    <row r="1061" spans="1:11" s="22" customFormat="1" ht="30" outlineLevel="6" x14ac:dyDescent="0.25">
      <c r="A1061" s="26" t="s">
        <v>21</v>
      </c>
      <c r="B1061" s="13" t="s">
        <v>598</v>
      </c>
      <c r="C1061" s="13" t="s">
        <v>839</v>
      </c>
      <c r="D1061" s="13" t="s">
        <v>643</v>
      </c>
      <c r="E1061" s="13" t="s">
        <v>22</v>
      </c>
      <c r="F1061" s="9">
        <f>F1062</f>
        <v>508819.21</v>
      </c>
      <c r="G1061" s="36">
        <f t="shared" si="115"/>
        <v>-120421.54000000004</v>
      </c>
      <c r="H1061" s="9">
        <f>H1062</f>
        <v>506987.59</v>
      </c>
      <c r="I1061" s="9">
        <f>I1062</f>
        <v>388397.67</v>
      </c>
      <c r="J1061" s="20"/>
      <c r="K1061" s="21"/>
    </row>
    <row r="1062" spans="1:11" s="22" customFormat="1" ht="30" outlineLevel="7" x14ac:dyDescent="0.25">
      <c r="A1062" s="26" t="s">
        <v>23</v>
      </c>
      <c r="B1062" s="13" t="s">
        <v>598</v>
      </c>
      <c r="C1062" s="13" t="s">
        <v>839</v>
      </c>
      <c r="D1062" s="13" t="s">
        <v>643</v>
      </c>
      <c r="E1062" s="13" t="s">
        <v>24</v>
      </c>
      <c r="F1062" s="9">
        <v>508819.21</v>
      </c>
      <c r="G1062" s="36">
        <f t="shared" si="115"/>
        <v>-120421.54000000004</v>
      </c>
      <c r="H1062" s="9">
        <v>506987.59</v>
      </c>
      <c r="I1062" s="9">
        <v>388397.67</v>
      </c>
      <c r="J1062" s="20"/>
      <c r="K1062" s="21"/>
    </row>
    <row r="1063" spans="1:11" s="22" customFormat="1" outlineLevel="7" x14ac:dyDescent="0.25">
      <c r="A1063" s="26" t="s">
        <v>25</v>
      </c>
      <c r="B1063" s="13" t="s">
        <v>598</v>
      </c>
      <c r="C1063" s="13" t="s">
        <v>839</v>
      </c>
      <c r="D1063" s="13" t="s">
        <v>643</v>
      </c>
      <c r="E1063" s="13" t="s">
        <v>26</v>
      </c>
      <c r="F1063" s="9">
        <f>F1064</f>
        <v>248.13</v>
      </c>
      <c r="G1063" s="36">
        <f t="shared" si="115"/>
        <v>0</v>
      </c>
      <c r="H1063" s="9">
        <f>H1064</f>
        <v>248.13</v>
      </c>
      <c r="I1063" s="9">
        <f>I1064</f>
        <v>248.13</v>
      </c>
      <c r="J1063" s="20"/>
      <c r="K1063" s="21"/>
    </row>
    <row r="1064" spans="1:11" s="22" customFormat="1" outlineLevel="6" x14ac:dyDescent="0.25">
      <c r="A1064" s="26" t="s">
        <v>27</v>
      </c>
      <c r="B1064" s="13" t="s">
        <v>598</v>
      </c>
      <c r="C1064" s="13" t="s">
        <v>839</v>
      </c>
      <c r="D1064" s="13" t="s">
        <v>643</v>
      </c>
      <c r="E1064" s="13" t="s">
        <v>28</v>
      </c>
      <c r="F1064" s="9">
        <v>248.13</v>
      </c>
      <c r="G1064" s="36">
        <f t="shared" si="115"/>
        <v>0</v>
      </c>
      <c r="H1064" s="9">
        <v>248.13</v>
      </c>
      <c r="I1064" s="9">
        <v>248.13</v>
      </c>
      <c r="J1064" s="20"/>
      <c r="K1064" s="21"/>
    </row>
    <row r="1065" spans="1:11" s="22" customFormat="1" ht="35.25" customHeight="1" outlineLevel="7" x14ac:dyDescent="0.25">
      <c r="A1065" s="26" t="s">
        <v>644</v>
      </c>
      <c r="B1065" s="13" t="s">
        <v>598</v>
      </c>
      <c r="C1065" s="13" t="s">
        <v>839</v>
      </c>
      <c r="D1065" s="13" t="s">
        <v>645</v>
      </c>
      <c r="E1065" s="13"/>
      <c r="F1065" s="9">
        <f>F1066</f>
        <v>1999459.12</v>
      </c>
      <c r="G1065" s="36">
        <f t="shared" si="115"/>
        <v>-158424.19000000018</v>
      </c>
      <c r="H1065" s="9">
        <f>H1066</f>
        <v>1959527.5</v>
      </c>
      <c r="I1065" s="9">
        <f>I1066</f>
        <v>1841034.93</v>
      </c>
      <c r="J1065" s="20"/>
      <c r="K1065" s="21"/>
    </row>
    <row r="1066" spans="1:11" s="22" customFormat="1" ht="30" outlineLevel="7" x14ac:dyDescent="0.25">
      <c r="A1066" s="26" t="s">
        <v>21</v>
      </c>
      <c r="B1066" s="13" t="s">
        <v>598</v>
      </c>
      <c r="C1066" s="13" t="s">
        <v>839</v>
      </c>
      <c r="D1066" s="13" t="s">
        <v>645</v>
      </c>
      <c r="E1066" s="13" t="s">
        <v>22</v>
      </c>
      <c r="F1066" s="9">
        <f>F1067</f>
        <v>1999459.12</v>
      </c>
      <c r="G1066" s="36">
        <f t="shared" si="115"/>
        <v>-158424.19000000018</v>
      </c>
      <c r="H1066" s="9">
        <f>H1067</f>
        <v>1959527.5</v>
      </c>
      <c r="I1066" s="9">
        <f>I1067</f>
        <v>1841034.93</v>
      </c>
      <c r="J1066" s="20"/>
      <c r="K1066" s="21"/>
    </row>
    <row r="1067" spans="1:11" s="22" customFormat="1" ht="30" outlineLevel="7" x14ac:dyDescent="0.25">
      <c r="A1067" s="26" t="s">
        <v>23</v>
      </c>
      <c r="B1067" s="13" t="s">
        <v>598</v>
      </c>
      <c r="C1067" s="13" t="s">
        <v>839</v>
      </c>
      <c r="D1067" s="13" t="s">
        <v>645</v>
      </c>
      <c r="E1067" s="13" t="s">
        <v>24</v>
      </c>
      <c r="F1067" s="9">
        <v>1999459.12</v>
      </c>
      <c r="G1067" s="36">
        <f t="shared" si="115"/>
        <v>-158424.19000000018</v>
      </c>
      <c r="H1067" s="9">
        <v>1959527.5</v>
      </c>
      <c r="I1067" s="9">
        <v>1841034.93</v>
      </c>
      <c r="J1067" s="20"/>
      <c r="K1067" s="21"/>
    </row>
    <row r="1068" spans="1:11" s="22" customFormat="1" ht="30" outlineLevel="7" x14ac:dyDescent="0.25">
      <c r="A1068" s="26" t="s">
        <v>646</v>
      </c>
      <c r="B1068" s="13" t="s">
        <v>598</v>
      </c>
      <c r="C1068" s="13" t="s">
        <v>839</v>
      </c>
      <c r="D1068" s="13" t="s">
        <v>647</v>
      </c>
      <c r="E1068" s="13"/>
      <c r="F1068" s="9">
        <f>F1069+F1071+F1073</f>
        <v>3050000</v>
      </c>
      <c r="G1068" s="36">
        <f t="shared" si="115"/>
        <v>-8452.9700000002049</v>
      </c>
      <c r="H1068" s="9">
        <f>H1069+H1071+H1073</f>
        <v>3050000</v>
      </c>
      <c r="I1068" s="9">
        <f>I1069+I1071+I1073</f>
        <v>3041547.03</v>
      </c>
      <c r="J1068" s="20"/>
      <c r="K1068" s="21"/>
    </row>
    <row r="1069" spans="1:11" s="22" customFormat="1" ht="47.25" customHeight="1" outlineLevel="7" x14ac:dyDescent="0.25">
      <c r="A1069" s="26" t="s">
        <v>12</v>
      </c>
      <c r="B1069" s="13" t="s">
        <v>598</v>
      </c>
      <c r="C1069" s="13" t="s">
        <v>839</v>
      </c>
      <c r="D1069" s="13" t="s">
        <v>647</v>
      </c>
      <c r="E1069" s="13" t="s">
        <v>13</v>
      </c>
      <c r="F1069" s="9">
        <f>F1070</f>
        <v>2559777</v>
      </c>
      <c r="G1069" s="36">
        <f t="shared" ref="G1069:G1132" si="118">I1069-F1069</f>
        <v>75781.879999999888</v>
      </c>
      <c r="H1069" s="9">
        <f>H1070</f>
        <v>2642074</v>
      </c>
      <c r="I1069" s="9">
        <f>I1070</f>
        <v>2635558.88</v>
      </c>
      <c r="J1069" s="20"/>
      <c r="K1069" s="21"/>
    </row>
    <row r="1070" spans="1:11" s="22" customFormat="1" outlineLevel="7" x14ac:dyDescent="0.25">
      <c r="A1070" s="26" t="s">
        <v>176</v>
      </c>
      <c r="B1070" s="13" t="s">
        <v>598</v>
      </c>
      <c r="C1070" s="13" t="s">
        <v>839</v>
      </c>
      <c r="D1070" s="13" t="s">
        <v>647</v>
      </c>
      <c r="E1070" s="13" t="s">
        <v>177</v>
      </c>
      <c r="F1070" s="9">
        <v>2559777</v>
      </c>
      <c r="G1070" s="36">
        <f t="shared" si="118"/>
        <v>75781.879999999888</v>
      </c>
      <c r="H1070" s="9">
        <v>2642074</v>
      </c>
      <c r="I1070" s="9">
        <v>2635558.88</v>
      </c>
      <c r="J1070" s="20"/>
      <c r="K1070" s="21"/>
    </row>
    <row r="1071" spans="1:11" s="22" customFormat="1" ht="30" outlineLevel="6" x14ac:dyDescent="0.25">
      <c r="A1071" s="26" t="s">
        <v>21</v>
      </c>
      <c r="B1071" s="13" t="s">
        <v>598</v>
      </c>
      <c r="C1071" s="13" t="s">
        <v>839</v>
      </c>
      <c r="D1071" s="13" t="s">
        <v>647</v>
      </c>
      <c r="E1071" s="13" t="s">
        <v>22</v>
      </c>
      <c r="F1071" s="9">
        <f>F1072</f>
        <v>488223</v>
      </c>
      <c r="G1071" s="36">
        <f t="shared" si="118"/>
        <v>-82234.849999999977</v>
      </c>
      <c r="H1071" s="9">
        <f>H1072</f>
        <v>407926</v>
      </c>
      <c r="I1071" s="9">
        <f>I1072</f>
        <v>405988.15</v>
      </c>
      <c r="J1071" s="20"/>
      <c r="K1071" s="21"/>
    </row>
    <row r="1072" spans="1:11" s="22" customFormat="1" ht="33.75" customHeight="1" outlineLevel="7" x14ac:dyDescent="0.25">
      <c r="A1072" s="26" t="s">
        <v>23</v>
      </c>
      <c r="B1072" s="13" t="s">
        <v>598</v>
      </c>
      <c r="C1072" s="13" t="s">
        <v>839</v>
      </c>
      <c r="D1072" s="13" t="s">
        <v>647</v>
      </c>
      <c r="E1072" s="13" t="s">
        <v>24</v>
      </c>
      <c r="F1072" s="9">
        <v>488223</v>
      </c>
      <c r="G1072" s="36">
        <f t="shared" si="118"/>
        <v>-82234.849999999977</v>
      </c>
      <c r="H1072" s="9">
        <v>407926</v>
      </c>
      <c r="I1072" s="9">
        <v>405988.15</v>
      </c>
      <c r="J1072" s="20"/>
      <c r="K1072" s="21"/>
    </row>
    <row r="1073" spans="1:11" s="22" customFormat="1" hidden="1" outlineLevel="7" x14ac:dyDescent="0.25">
      <c r="A1073" s="26" t="s">
        <v>25</v>
      </c>
      <c r="B1073" s="13" t="s">
        <v>598</v>
      </c>
      <c r="C1073" s="13" t="s">
        <v>839</v>
      </c>
      <c r="D1073" s="13" t="s">
        <v>647</v>
      </c>
      <c r="E1073" s="13" t="s">
        <v>26</v>
      </c>
      <c r="F1073" s="9">
        <f>F1074</f>
        <v>2000</v>
      </c>
      <c r="G1073" s="36">
        <f t="shared" si="118"/>
        <v>-2000</v>
      </c>
      <c r="H1073" s="9">
        <f>H1074</f>
        <v>0</v>
      </c>
      <c r="I1073" s="9">
        <f>I1074</f>
        <v>0</v>
      </c>
      <c r="J1073" s="20"/>
      <c r="K1073" s="21"/>
    </row>
    <row r="1074" spans="1:11" s="22" customFormat="1" hidden="1" outlineLevel="7" x14ac:dyDescent="0.25">
      <c r="A1074" s="26" t="s">
        <v>27</v>
      </c>
      <c r="B1074" s="13" t="s">
        <v>598</v>
      </c>
      <c r="C1074" s="13" t="s">
        <v>839</v>
      </c>
      <c r="D1074" s="13" t="s">
        <v>647</v>
      </c>
      <c r="E1074" s="13" t="s">
        <v>28</v>
      </c>
      <c r="F1074" s="9">
        <v>2000</v>
      </c>
      <c r="G1074" s="36">
        <f t="shared" si="118"/>
        <v>-2000</v>
      </c>
      <c r="H1074" s="9">
        <v>0</v>
      </c>
      <c r="I1074" s="9">
        <v>0</v>
      </c>
      <c r="J1074" s="20"/>
      <c r="K1074" s="21"/>
    </row>
    <row r="1075" spans="1:11" s="22" customFormat="1" ht="30" outlineLevel="7" x14ac:dyDescent="0.25">
      <c r="A1075" s="26" t="s">
        <v>648</v>
      </c>
      <c r="B1075" s="13" t="s">
        <v>598</v>
      </c>
      <c r="C1075" s="13" t="s">
        <v>839</v>
      </c>
      <c r="D1075" s="13" t="s">
        <v>649</v>
      </c>
      <c r="E1075" s="13"/>
      <c r="F1075" s="9">
        <f>F1076+F1078+F1080</f>
        <v>3500000</v>
      </c>
      <c r="G1075" s="36">
        <f t="shared" si="118"/>
        <v>-11197.169999999925</v>
      </c>
      <c r="H1075" s="9">
        <f>H1076+H1078+H1080</f>
        <v>3500000</v>
      </c>
      <c r="I1075" s="9">
        <f>I1076+I1078+I1080</f>
        <v>3488802.83</v>
      </c>
      <c r="J1075" s="20"/>
      <c r="K1075" s="21"/>
    </row>
    <row r="1076" spans="1:11" s="22" customFormat="1" ht="50.25" customHeight="1" outlineLevel="7" x14ac:dyDescent="0.25">
      <c r="A1076" s="26" t="s">
        <v>12</v>
      </c>
      <c r="B1076" s="13" t="s">
        <v>598</v>
      </c>
      <c r="C1076" s="13" t="s">
        <v>839</v>
      </c>
      <c r="D1076" s="13" t="s">
        <v>649</v>
      </c>
      <c r="E1076" s="13" t="s">
        <v>13</v>
      </c>
      <c r="F1076" s="9">
        <f>F1077</f>
        <v>3424533</v>
      </c>
      <c r="G1076" s="36">
        <f t="shared" si="118"/>
        <v>40757.680000000168</v>
      </c>
      <c r="H1076" s="9">
        <f>H1077</f>
        <v>3473986.92</v>
      </c>
      <c r="I1076" s="9">
        <f>I1077</f>
        <v>3465290.68</v>
      </c>
      <c r="J1076" s="20"/>
      <c r="K1076" s="21"/>
    </row>
    <row r="1077" spans="1:11" s="22" customFormat="1" outlineLevel="7" x14ac:dyDescent="0.25">
      <c r="A1077" s="26" t="s">
        <v>176</v>
      </c>
      <c r="B1077" s="13" t="s">
        <v>598</v>
      </c>
      <c r="C1077" s="13" t="s">
        <v>839</v>
      </c>
      <c r="D1077" s="13" t="s">
        <v>649</v>
      </c>
      <c r="E1077" s="13" t="s">
        <v>177</v>
      </c>
      <c r="F1077" s="9">
        <v>3424533</v>
      </c>
      <c r="G1077" s="36">
        <f t="shared" si="118"/>
        <v>40757.680000000168</v>
      </c>
      <c r="H1077" s="9">
        <v>3473986.92</v>
      </c>
      <c r="I1077" s="9">
        <v>3465290.68</v>
      </c>
      <c r="J1077" s="20"/>
      <c r="K1077" s="21"/>
    </row>
    <row r="1078" spans="1:11" s="22" customFormat="1" ht="30" outlineLevel="6" x14ac:dyDescent="0.25">
      <c r="A1078" s="26" t="s">
        <v>21</v>
      </c>
      <c r="B1078" s="13" t="s">
        <v>598</v>
      </c>
      <c r="C1078" s="13" t="s">
        <v>839</v>
      </c>
      <c r="D1078" s="13" t="s">
        <v>649</v>
      </c>
      <c r="E1078" s="13" t="s">
        <v>22</v>
      </c>
      <c r="F1078" s="9">
        <f>F1079</f>
        <v>74467</v>
      </c>
      <c r="G1078" s="36">
        <f t="shared" si="118"/>
        <v>-50954.85</v>
      </c>
      <c r="H1078" s="9">
        <f>H1079</f>
        <v>26013.08</v>
      </c>
      <c r="I1078" s="9">
        <f>I1079</f>
        <v>23512.15</v>
      </c>
      <c r="J1078" s="20"/>
      <c r="K1078" s="21"/>
    </row>
    <row r="1079" spans="1:11" s="22" customFormat="1" ht="34.5" customHeight="1" outlineLevel="7" x14ac:dyDescent="0.25">
      <c r="A1079" s="26" t="s">
        <v>23</v>
      </c>
      <c r="B1079" s="13" t="s">
        <v>598</v>
      </c>
      <c r="C1079" s="13" t="s">
        <v>839</v>
      </c>
      <c r="D1079" s="13" t="s">
        <v>649</v>
      </c>
      <c r="E1079" s="13" t="s">
        <v>24</v>
      </c>
      <c r="F1079" s="9">
        <v>74467</v>
      </c>
      <c r="G1079" s="36">
        <f t="shared" si="118"/>
        <v>-50954.85</v>
      </c>
      <c r="H1079" s="9">
        <v>26013.08</v>
      </c>
      <c r="I1079" s="9">
        <v>23512.15</v>
      </c>
      <c r="J1079" s="20"/>
      <c r="K1079" s="21"/>
    </row>
    <row r="1080" spans="1:11" s="22" customFormat="1" hidden="1" outlineLevel="7" x14ac:dyDescent="0.25">
      <c r="A1080" s="26" t="s">
        <v>25</v>
      </c>
      <c r="B1080" s="13" t="s">
        <v>598</v>
      </c>
      <c r="C1080" s="13" t="s">
        <v>839</v>
      </c>
      <c r="D1080" s="13" t="s">
        <v>649</v>
      </c>
      <c r="E1080" s="13" t="s">
        <v>26</v>
      </c>
      <c r="F1080" s="9">
        <f>F1081</f>
        <v>1000</v>
      </c>
      <c r="G1080" s="36">
        <f t="shared" si="118"/>
        <v>-1000</v>
      </c>
      <c r="H1080" s="9">
        <f>H1081</f>
        <v>0</v>
      </c>
      <c r="I1080" s="9">
        <f>I1081</f>
        <v>0</v>
      </c>
      <c r="J1080" s="20"/>
      <c r="K1080" s="21"/>
    </row>
    <row r="1081" spans="1:11" s="22" customFormat="1" hidden="1" outlineLevel="7" x14ac:dyDescent="0.25">
      <c r="A1081" s="26" t="s">
        <v>27</v>
      </c>
      <c r="B1081" s="13" t="s">
        <v>598</v>
      </c>
      <c r="C1081" s="13" t="s">
        <v>839</v>
      </c>
      <c r="D1081" s="13" t="s">
        <v>649</v>
      </c>
      <c r="E1081" s="13" t="s">
        <v>28</v>
      </c>
      <c r="F1081" s="9">
        <v>1000</v>
      </c>
      <c r="G1081" s="36">
        <f t="shared" si="118"/>
        <v>-1000</v>
      </c>
      <c r="H1081" s="9">
        <v>0</v>
      </c>
      <c r="I1081" s="9">
        <v>0</v>
      </c>
      <c r="J1081" s="20"/>
      <c r="K1081" s="21"/>
    </row>
    <row r="1082" spans="1:11" s="22" customFormat="1" ht="30" outlineLevel="7" x14ac:dyDescent="0.25">
      <c r="A1082" s="26" t="s">
        <v>650</v>
      </c>
      <c r="B1082" s="13" t="s">
        <v>598</v>
      </c>
      <c r="C1082" s="13" t="s">
        <v>839</v>
      </c>
      <c r="D1082" s="13" t="s">
        <v>651</v>
      </c>
      <c r="E1082" s="13"/>
      <c r="F1082" s="9">
        <f>F1083+F1086+F1087</f>
        <v>3000000</v>
      </c>
      <c r="G1082" s="36">
        <f t="shared" si="118"/>
        <v>-11949.479999999981</v>
      </c>
      <c r="H1082" s="9">
        <f>H1083+H1086+H1087</f>
        <v>3000000</v>
      </c>
      <c r="I1082" s="9">
        <f>I1083+I1086+I1087</f>
        <v>2988050.52</v>
      </c>
      <c r="J1082" s="20"/>
      <c r="K1082" s="21"/>
    </row>
    <row r="1083" spans="1:11" s="22" customFormat="1" ht="48.75" customHeight="1" outlineLevel="7" x14ac:dyDescent="0.25">
      <c r="A1083" s="26" t="s">
        <v>12</v>
      </c>
      <c r="B1083" s="13" t="s">
        <v>598</v>
      </c>
      <c r="C1083" s="13" t="s">
        <v>839</v>
      </c>
      <c r="D1083" s="13" t="s">
        <v>651</v>
      </c>
      <c r="E1083" s="13" t="s">
        <v>13</v>
      </c>
      <c r="F1083" s="9">
        <f>F1084</f>
        <v>2962100</v>
      </c>
      <c r="G1083" s="36">
        <f t="shared" si="118"/>
        <v>-9699.4799999999814</v>
      </c>
      <c r="H1083" s="9">
        <f>H1084</f>
        <v>2962100</v>
      </c>
      <c r="I1083" s="9">
        <f>I1084</f>
        <v>2952400.52</v>
      </c>
      <c r="J1083" s="20"/>
      <c r="K1083" s="21"/>
    </row>
    <row r="1084" spans="1:11" s="22" customFormat="1" outlineLevel="7" x14ac:dyDescent="0.25">
      <c r="A1084" s="26" t="s">
        <v>176</v>
      </c>
      <c r="B1084" s="13" t="s">
        <v>598</v>
      </c>
      <c r="C1084" s="13" t="s">
        <v>839</v>
      </c>
      <c r="D1084" s="13" t="s">
        <v>651</v>
      </c>
      <c r="E1084" s="13" t="s">
        <v>177</v>
      </c>
      <c r="F1084" s="9">
        <v>2962100</v>
      </c>
      <c r="G1084" s="36">
        <f t="shared" si="118"/>
        <v>-9699.4799999999814</v>
      </c>
      <c r="H1084" s="9">
        <v>2962100</v>
      </c>
      <c r="I1084" s="9">
        <v>2952400.52</v>
      </c>
      <c r="J1084" s="20"/>
      <c r="K1084" s="21"/>
    </row>
    <row r="1085" spans="1:11" s="22" customFormat="1" ht="30" outlineLevel="6" x14ac:dyDescent="0.25">
      <c r="A1085" s="26" t="s">
        <v>21</v>
      </c>
      <c r="B1085" s="13" t="s">
        <v>598</v>
      </c>
      <c r="C1085" s="13" t="s">
        <v>839</v>
      </c>
      <c r="D1085" s="13" t="s">
        <v>651</v>
      </c>
      <c r="E1085" s="13" t="s">
        <v>22</v>
      </c>
      <c r="F1085" s="9">
        <f>F1086</f>
        <v>37900</v>
      </c>
      <c r="G1085" s="36">
        <f t="shared" si="118"/>
        <v>-2250</v>
      </c>
      <c r="H1085" s="9">
        <f>H1086</f>
        <v>37900</v>
      </c>
      <c r="I1085" s="9">
        <f>I1086</f>
        <v>35650</v>
      </c>
      <c r="J1085" s="20"/>
      <c r="K1085" s="21"/>
    </row>
    <row r="1086" spans="1:11" s="22" customFormat="1" ht="33.75" customHeight="1" outlineLevel="7" x14ac:dyDescent="0.25">
      <c r="A1086" s="26" t="s">
        <v>23</v>
      </c>
      <c r="B1086" s="13" t="s">
        <v>598</v>
      </c>
      <c r="C1086" s="13" t="s">
        <v>839</v>
      </c>
      <c r="D1086" s="13" t="s">
        <v>651</v>
      </c>
      <c r="E1086" s="13" t="s">
        <v>24</v>
      </c>
      <c r="F1086" s="9">
        <v>37900</v>
      </c>
      <c r="G1086" s="36">
        <f t="shared" si="118"/>
        <v>-2250</v>
      </c>
      <c r="H1086" s="9">
        <v>37900</v>
      </c>
      <c r="I1086" s="9">
        <v>35650</v>
      </c>
      <c r="J1086" s="20"/>
      <c r="K1086" s="21"/>
    </row>
    <row r="1087" spans="1:11" s="22" customFormat="1" hidden="1" outlineLevel="7" x14ac:dyDescent="0.25">
      <c r="A1087" s="26" t="s">
        <v>25</v>
      </c>
      <c r="B1087" s="13" t="s">
        <v>598</v>
      </c>
      <c r="C1087" s="13" t="s">
        <v>839</v>
      </c>
      <c r="D1087" s="13" t="s">
        <v>651</v>
      </c>
      <c r="E1087" s="13" t="s">
        <v>26</v>
      </c>
      <c r="F1087" s="9">
        <f>F1088</f>
        <v>0</v>
      </c>
      <c r="G1087" s="36">
        <f t="shared" si="118"/>
        <v>0</v>
      </c>
      <c r="H1087" s="9">
        <f>H1088</f>
        <v>0</v>
      </c>
      <c r="I1087" s="9">
        <f>I1088</f>
        <v>0</v>
      </c>
      <c r="J1087" s="20"/>
      <c r="K1087" s="21"/>
    </row>
    <row r="1088" spans="1:11" s="22" customFormat="1" hidden="1" outlineLevel="7" x14ac:dyDescent="0.25">
      <c r="A1088" s="26" t="s">
        <v>27</v>
      </c>
      <c r="B1088" s="13" t="s">
        <v>598</v>
      </c>
      <c r="C1088" s="13" t="s">
        <v>839</v>
      </c>
      <c r="D1088" s="13" t="s">
        <v>651</v>
      </c>
      <c r="E1088" s="13" t="s">
        <v>28</v>
      </c>
      <c r="F1088" s="9">
        <v>0</v>
      </c>
      <c r="G1088" s="36">
        <f t="shared" si="118"/>
        <v>0</v>
      </c>
      <c r="H1088" s="9">
        <v>0</v>
      </c>
      <c r="I1088" s="9">
        <v>0</v>
      </c>
      <c r="J1088" s="20"/>
      <c r="K1088" s="21"/>
    </row>
    <row r="1089" spans="1:11" s="22" customFormat="1" ht="30" outlineLevel="7" x14ac:dyDescent="0.25">
      <c r="A1089" s="26" t="s">
        <v>652</v>
      </c>
      <c r="B1089" s="13" t="s">
        <v>598</v>
      </c>
      <c r="C1089" s="13" t="s">
        <v>839</v>
      </c>
      <c r="D1089" s="13" t="s">
        <v>653</v>
      </c>
      <c r="E1089" s="13"/>
      <c r="F1089" s="9">
        <f>F1090+F1093+F1094</f>
        <v>3000000</v>
      </c>
      <c r="G1089" s="36">
        <f t="shared" si="118"/>
        <v>5358.160000000149</v>
      </c>
      <c r="H1089" s="9">
        <f>H1090+H1093+H1094</f>
        <v>3005358.16</v>
      </c>
      <c r="I1089" s="9">
        <f>I1090+I1093+I1094</f>
        <v>3005358.16</v>
      </c>
      <c r="J1089" s="20"/>
      <c r="K1089" s="21"/>
    </row>
    <row r="1090" spans="1:11" s="22" customFormat="1" ht="48" customHeight="1" outlineLevel="7" x14ac:dyDescent="0.25">
      <c r="A1090" s="26" t="s">
        <v>12</v>
      </c>
      <c r="B1090" s="13" t="s">
        <v>598</v>
      </c>
      <c r="C1090" s="13" t="s">
        <v>839</v>
      </c>
      <c r="D1090" s="13" t="s">
        <v>653</v>
      </c>
      <c r="E1090" s="13" t="s">
        <v>13</v>
      </c>
      <c r="F1090" s="9">
        <f>F1091</f>
        <v>2735146</v>
      </c>
      <c r="G1090" s="36">
        <f t="shared" si="118"/>
        <v>171347.16000000015</v>
      </c>
      <c r="H1090" s="9">
        <f>H1091</f>
        <v>2906493.16</v>
      </c>
      <c r="I1090" s="9">
        <f>I1091</f>
        <v>2906493.16</v>
      </c>
      <c r="J1090" s="20"/>
      <c r="K1090" s="21"/>
    </row>
    <row r="1091" spans="1:11" s="22" customFormat="1" outlineLevel="7" x14ac:dyDescent="0.25">
      <c r="A1091" s="26" t="s">
        <v>176</v>
      </c>
      <c r="B1091" s="13" t="s">
        <v>598</v>
      </c>
      <c r="C1091" s="13" t="s">
        <v>839</v>
      </c>
      <c r="D1091" s="13" t="s">
        <v>653</v>
      </c>
      <c r="E1091" s="13" t="s">
        <v>177</v>
      </c>
      <c r="F1091" s="9">
        <v>2735146</v>
      </c>
      <c r="G1091" s="36">
        <f t="shared" si="118"/>
        <v>171347.16000000015</v>
      </c>
      <c r="H1091" s="9">
        <v>2906493.16</v>
      </c>
      <c r="I1091" s="9">
        <v>2906493.16</v>
      </c>
      <c r="J1091" s="20"/>
      <c r="K1091" s="21"/>
    </row>
    <row r="1092" spans="1:11" s="22" customFormat="1" ht="30" outlineLevel="6" x14ac:dyDescent="0.25">
      <c r="A1092" s="26" t="s">
        <v>21</v>
      </c>
      <c r="B1092" s="13" t="s">
        <v>598</v>
      </c>
      <c r="C1092" s="13" t="s">
        <v>839</v>
      </c>
      <c r="D1092" s="13" t="s">
        <v>653</v>
      </c>
      <c r="E1092" s="13" t="s">
        <v>22</v>
      </c>
      <c r="F1092" s="9">
        <f>F1093</f>
        <v>262854</v>
      </c>
      <c r="G1092" s="36">
        <f t="shared" si="118"/>
        <v>-163989</v>
      </c>
      <c r="H1092" s="9">
        <f>H1093</f>
        <v>98865</v>
      </c>
      <c r="I1092" s="9">
        <f>I1093</f>
        <v>98865</v>
      </c>
      <c r="J1092" s="20"/>
      <c r="K1092" s="21"/>
    </row>
    <row r="1093" spans="1:11" s="22" customFormat="1" ht="34.5" customHeight="1" outlineLevel="7" x14ac:dyDescent="0.25">
      <c r="A1093" s="26" t="s">
        <v>23</v>
      </c>
      <c r="B1093" s="13" t="s">
        <v>598</v>
      </c>
      <c r="C1093" s="13" t="s">
        <v>839</v>
      </c>
      <c r="D1093" s="13" t="s">
        <v>653</v>
      </c>
      <c r="E1093" s="13" t="s">
        <v>24</v>
      </c>
      <c r="F1093" s="9">
        <v>262854</v>
      </c>
      <c r="G1093" s="36">
        <f t="shared" si="118"/>
        <v>-163989</v>
      </c>
      <c r="H1093" s="9">
        <v>98865</v>
      </c>
      <c r="I1093" s="9">
        <v>98865</v>
      </c>
      <c r="J1093" s="20"/>
      <c r="K1093" s="21"/>
    </row>
    <row r="1094" spans="1:11" s="22" customFormat="1" hidden="1" outlineLevel="7" x14ac:dyDescent="0.25">
      <c r="A1094" s="26" t="s">
        <v>25</v>
      </c>
      <c r="B1094" s="13" t="s">
        <v>598</v>
      </c>
      <c r="C1094" s="13" t="s">
        <v>839</v>
      </c>
      <c r="D1094" s="13" t="s">
        <v>653</v>
      </c>
      <c r="E1094" s="13" t="s">
        <v>26</v>
      </c>
      <c r="F1094" s="9">
        <f>F1095</f>
        <v>2000</v>
      </c>
      <c r="G1094" s="36">
        <f t="shared" si="118"/>
        <v>-2000</v>
      </c>
      <c r="H1094" s="9">
        <f>H1095</f>
        <v>0</v>
      </c>
      <c r="I1094" s="9">
        <f>I1095</f>
        <v>0</v>
      </c>
      <c r="J1094" s="20"/>
      <c r="K1094" s="21"/>
    </row>
    <row r="1095" spans="1:11" s="22" customFormat="1" hidden="1" outlineLevel="7" x14ac:dyDescent="0.25">
      <c r="A1095" s="26" t="s">
        <v>27</v>
      </c>
      <c r="B1095" s="13" t="s">
        <v>598</v>
      </c>
      <c r="C1095" s="13" t="s">
        <v>839</v>
      </c>
      <c r="D1095" s="13" t="s">
        <v>653</v>
      </c>
      <c r="E1095" s="13" t="s">
        <v>28</v>
      </c>
      <c r="F1095" s="9">
        <v>2000</v>
      </c>
      <c r="G1095" s="36">
        <f t="shared" si="118"/>
        <v>-2000</v>
      </c>
      <c r="H1095" s="9">
        <v>0</v>
      </c>
      <c r="I1095" s="9">
        <v>0</v>
      </c>
      <c r="J1095" s="20"/>
      <c r="K1095" s="21"/>
    </row>
    <row r="1096" spans="1:11" s="22" customFormat="1" ht="30" outlineLevel="7" x14ac:dyDescent="0.25">
      <c r="A1096" s="26" t="s">
        <v>654</v>
      </c>
      <c r="B1096" s="13" t="s">
        <v>598</v>
      </c>
      <c r="C1096" s="13" t="s">
        <v>839</v>
      </c>
      <c r="D1096" s="13" t="s">
        <v>655</v>
      </c>
      <c r="E1096" s="13"/>
      <c r="F1096" s="9">
        <f>F1097+F1099+F1101</f>
        <v>3700000</v>
      </c>
      <c r="G1096" s="36">
        <f t="shared" si="118"/>
        <v>-2063.0800000000745</v>
      </c>
      <c r="H1096" s="9">
        <f>H1097+H1099+H1101</f>
        <v>3700000</v>
      </c>
      <c r="I1096" s="9">
        <f>I1097+I1099+I1101</f>
        <v>3697936.92</v>
      </c>
      <c r="J1096" s="20"/>
      <c r="K1096" s="21"/>
    </row>
    <row r="1097" spans="1:11" s="22" customFormat="1" ht="46.5" customHeight="1" outlineLevel="7" x14ac:dyDescent="0.25">
      <c r="A1097" s="26" t="s">
        <v>12</v>
      </c>
      <c r="B1097" s="13" t="s">
        <v>598</v>
      </c>
      <c r="C1097" s="13" t="s">
        <v>839</v>
      </c>
      <c r="D1097" s="13" t="s">
        <v>655</v>
      </c>
      <c r="E1097" s="13" t="s">
        <v>13</v>
      </c>
      <c r="F1097" s="9">
        <f>F1098</f>
        <v>3589113</v>
      </c>
      <c r="G1097" s="36">
        <f t="shared" si="118"/>
        <v>53572.529999999795</v>
      </c>
      <c r="H1097" s="9">
        <f>H1098</f>
        <v>3642685.53</v>
      </c>
      <c r="I1097" s="9">
        <f>I1098</f>
        <v>3642685.53</v>
      </c>
      <c r="J1097" s="20"/>
      <c r="K1097" s="21"/>
    </row>
    <row r="1098" spans="1:11" s="22" customFormat="1" outlineLevel="7" x14ac:dyDescent="0.25">
      <c r="A1098" s="26" t="s">
        <v>176</v>
      </c>
      <c r="B1098" s="13" t="s">
        <v>598</v>
      </c>
      <c r="C1098" s="13" t="s">
        <v>839</v>
      </c>
      <c r="D1098" s="13" t="s">
        <v>655</v>
      </c>
      <c r="E1098" s="13" t="s">
        <v>177</v>
      </c>
      <c r="F1098" s="9">
        <v>3589113</v>
      </c>
      <c r="G1098" s="36">
        <f t="shared" si="118"/>
        <v>53572.529999999795</v>
      </c>
      <c r="H1098" s="9">
        <v>3642685.53</v>
      </c>
      <c r="I1098" s="9">
        <v>3642685.53</v>
      </c>
      <c r="J1098" s="20"/>
      <c r="K1098" s="21"/>
    </row>
    <row r="1099" spans="1:11" s="22" customFormat="1" ht="30" outlineLevel="6" x14ac:dyDescent="0.25">
      <c r="A1099" s="26" t="s">
        <v>21</v>
      </c>
      <c r="B1099" s="13" t="s">
        <v>598</v>
      </c>
      <c r="C1099" s="13" t="s">
        <v>839</v>
      </c>
      <c r="D1099" s="13" t="s">
        <v>655</v>
      </c>
      <c r="E1099" s="13" t="s">
        <v>22</v>
      </c>
      <c r="F1099" s="9">
        <f>F1100</f>
        <v>109887</v>
      </c>
      <c r="G1099" s="36">
        <f t="shared" si="118"/>
        <v>-54635.61</v>
      </c>
      <c r="H1099" s="9">
        <f>H1100</f>
        <v>57314.47</v>
      </c>
      <c r="I1099" s="9">
        <f>I1100</f>
        <v>55251.39</v>
      </c>
      <c r="J1099" s="20"/>
      <c r="K1099" s="21"/>
    </row>
    <row r="1100" spans="1:11" s="22" customFormat="1" ht="30" outlineLevel="7" x14ac:dyDescent="0.25">
      <c r="A1100" s="26" t="s">
        <v>23</v>
      </c>
      <c r="B1100" s="13" t="s">
        <v>598</v>
      </c>
      <c r="C1100" s="13" t="s">
        <v>839</v>
      </c>
      <c r="D1100" s="13" t="s">
        <v>655</v>
      </c>
      <c r="E1100" s="13" t="s">
        <v>24</v>
      </c>
      <c r="F1100" s="9">
        <v>109887</v>
      </c>
      <c r="G1100" s="36">
        <f t="shared" si="118"/>
        <v>-54635.61</v>
      </c>
      <c r="H1100" s="9">
        <v>57314.47</v>
      </c>
      <c r="I1100" s="9">
        <v>55251.39</v>
      </c>
      <c r="J1100" s="20"/>
      <c r="K1100" s="21"/>
    </row>
    <row r="1101" spans="1:11" s="22" customFormat="1" hidden="1" outlineLevel="7" x14ac:dyDescent="0.25">
      <c r="A1101" s="26" t="s">
        <v>25</v>
      </c>
      <c r="B1101" s="13" t="s">
        <v>598</v>
      </c>
      <c r="C1101" s="13" t="s">
        <v>839</v>
      </c>
      <c r="D1101" s="13" t="s">
        <v>655</v>
      </c>
      <c r="E1101" s="13" t="s">
        <v>26</v>
      </c>
      <c r="F1101" s="9">
        <f>F1102</f>
        <v>1000</v>
      </c>
      <c r="G1101" s="36">
        <f t="shared" si="118"/>
        <v>-1000</v>
      </c>
      <c r="H1101" s="9">
        <f>H1102</f>
        <v>0</v>
      </c>
      <c r="I1101" s="9">
        <f>I1102</f>
        <v>0</v>
      </c>
      <c r="J1101" s="20"/>
      <c r="K1101" s="21"/>
    </row>
    <row r="1102" spans="1:11" s="22" customFormat="1" hidden="1" outlineLevel="6" x14ac:dyDescent="0.25">
      <c r="A1102" s="26" t="s">
        <v>27</v>
      </c>
      <c r="B1102" s="13" t="s">
        <v>598</v>
      </c>
      <c r="C1102" s="13" t="s">
        <v>839</v>
      </c>
      <c r="D1102" s="13" t="s">
        <v>655</v>
      </c>
      <c r="E1102" s="13" t="s">
        <v>28</v>
      </c>
      <c r="F1102" s="9">
        <v>1000</v>
      </c>
      <c r="G1102" s="36">
        <f t="shared" si="118"/>
        <v>-1000</v>
      </c>
      <c r="H1102" s="9">
        <v>0</v>
      </c>
      <c r="I1102" s="9">
        <v>0</v>
      </c>
      <c r="J1102" s="20"/>
      <c r="K1102" s="21"/>
    </row>
    <row r="1103" spans="1:11" s="22" customFormat="1" ht="30" outlineLevel="7" x14ac:dyDescent="0.25">
      <c r="A1103" s="26" t="s">
        <v>656</v>
      </c>
      <c r="B1103" s="13" t="s">
        <v>598</v>
      </c>
      <c r="C1103" s="13" t="s">
        <v>839</v>
      </c>
      <c r="D1103" s="13" t="s">
        <v>657</v>
      </c>
      <c r="E1103" s="13"/>
      <c r="F1103" s="9">
        <f>F1104</f>
        <v>5000</v>
      </c>
      <c r="G1103" s="36">
        <f t="shared" si="118"/>
        <v>2000</v>
      </c>
      <c r="H1103" s="9">
        <f>H1104</f>
        <v>7000</v>
      </c>
      <c r="I1103" s="9">
        <f>I1104</f>
        <v>7000</v>
      </c>
      <c r="J1103" s="20"/>
      <c r="K1103" s="21"/>
    </row>
    <row r="1104" spans="1:11" s="22" customFormat="1" ht="30" outlineLevel="7" x14ac:dyDescent="0.25">
      <c r="A1104" s="26" t="s">
        <v>21</v>
      </c>
      <c r="B1104" s="13" t="s">
        <v>598</v>
      </c>
      <c r="C1104" s="13" t="s">
        <v>839</v>
      </c>
      <c r="D1104" s="13" t="s">
        <v>657</v>
      </c>
      <c r="E1104" s="13" t="s">
        <v>22</v>
      </c>
      <c r="F1104" s="9">
        <f>F1105</f>
        <v>5000</v>
      </c>
      <c r="G1104" s="36">
        <f t="shared" si="118"/>
        <v>2000</v>
      </c>
      <c r="H1104" s="9">
        <f>H1105</f>
        <v>7000</v>
      </c>
      <c r="I1104" s="9">
        <f>I1105</f>
        <v>7000</v>
      </c>
      <c r="J1104" s="20"/>
      <c r="K1104" s="21"/>
    </row>
    <row r="1105" spans="1:11" s="22" customFormat="1" ht="30" outlineLevel="6" x14ac:dyDescent="0.25">
      <c r="A1105" s="26" t="s">
        <v>23</v>
      </c>
      <c r="B1105" s="13" t="s">
        <v>598</v>
      </c>
      <c r="C1105" s="13" t="s">
        <v>839</v>
      </c>
      <c r="D1105" s="13" t="s">
        <v>657</v>
      </c>
      <c r="E1105" s="13" t="s">
        <v>24</v>
      </c>
      <c r="F1105" s="9">
        <v>5000</v>
      </c>
      <c r="G1105" s="36">
        <f t="shared" si="118"/>
        <v>2000</v>
      </c>
      <c r="H1105" s="9">
        <v>7000</v>
      </c>
      <c r="I1105" s="9">
        <v>7000</v>
      </c>
      <c r="J1105" s="20"/>
      <c r="K1105" s="21"/>
    </row>
    <row r="1106" spans="1:11" s="22" customFormat="1" ht="30" outlineLevel="7" x14ac:dyDescent="0.25">
      <c r="A1106" s="26" t="s">
        <v>658</v>
      </c>
      <c r="B1106" s="13" t="s">
        <v>598</v>
      </c>
      <c r="C1106" s="13" t="s">
        <v>839</v>
      </c>
      <c r="D1106" s="13" t="s">
        <v>659</v>
      </c>
      <c r="E1106" s="13"/>
      <c r="F1106" s="9">
        <f>F1107</f>
        <v>40000</v>
      </c>
      <c r="G1106" s="36">
        <f t="shared" si="118"/>
        <v>-4000</v>
      </c>
      <c r="H1106" s="9">
        <f>H1107</f>
        <v>36870</v>
      </c>
      <c r="I1106" s="9">
        <f>I1107</f>
        <v>36000</v>
      </c>
      <c r="J1106" s="20"/>
      <c r="K1106" s="21"/>
    </row>
    <row r="1107" spans="1:11" s="22" customFormat="1" ht="30" outlineLevel="7" x14ac:dyDescent="0.25">
      <c r="A1107" s="26" t="s">
        <v>21</v>
      </c>
      <c r="B1107" s="13" t="s">
        <v>598</v>
      </c>
      <c r="C1107" s="13" t="s">
        <v>839</v>
      </c>
      <c r="D1107" s="13" t="s">
        <v>659</v>
      </c>
      <c r="E1107" s="13" t="s">
        <v>22</v>
      </c>
      <c r="F1107" s="9">
        <f>F1108</f>
        <v>40000</v>
      </c>
      <c r="G1107" s="36">
        <f t="shared" si="118"/>
        <v>-4000</v>
      </c>
      <c r="H1107" s="9">
        <f>H1108</f>
        <v>36870</v>
      </c>
      <c r="I1107" s="9">
        <f>I1108</f>
        <v>36000</v>
      </c>
      <c r="J1107" s="20"/>
      <c r="K1107" s="21"/>
    </row>
    <row r="1108" spans="1:11" s="22" customFormat="1" ht="30" outlineLevel="6" x14ac:dyDescent="0.25">
      <c r="A1108" s="26" t="s">
        <v>23</v>
      </c>
      <c r="B1108" s="13" t="s">
        <v>598</v>
      </c>
      <c r="C1108" s="13" t="s">
        <v>839</v>
      </c>
      <c r="D1108" s="13" t="s">
        <v>659</v>
      </c>
      <c r="E1108" s="13" t="s">
        <v>24</v>
      </c>
      <c r="F1108" s="9">
        <v>40000</v>
      </c>
      <c r="G1108" s="36">
        <f t="shared" si="118"/>
        <v>-4000</v>
      </c>
      <c r="H1108" s="9">
        <v>36870</v>
      </c>
      <c r="I1108" s="9">
        <v>36000</v>
      </c>
      <c r="J1108" s="20"/>
      <c r="K1108" s="21"/>
    </row>
    <row r="1109" spans="1:11" s="22" customFormat="1" ht="30" outlineLevel="7" x14ac:dyDescent="0.25">
      <c r="A1109" s="26" t="s">
        <v>660</v>
      </c>
      <c r="B1109" s="13" t="s">
        <v>598</v>
      </c>
      <c r="C1109" s="13" t="s">
        <v>839</v>
      </c>
      <c r="D1109" s="13" t="s">
        <v>661</v>
      </c>
      <c r="E1109" s="13"/>
      <c r="F1109" s="9">
        <f>F1110</f>
        <v>10000</v>
      </c>
      <c r="G1109" s="36">
        <f t="shared" si="118"/>
        <v>1350</v>
      </c>
      <c r="H1109" s="9">
        <f>H1110</f>
        <v>11350</v>
      </c>
      <c r="I1109" s="9">
        <f>I1110</f>
        <v>11350</v>
      </c>
      <c r="J1109" s="20"/>
      <c r="K1109" s="21"/>
    </row>
    <row r="1110" spans="1:11" s="22" customFormat="1" ht="30" outlineLevel="7" x14ac:dyDescent="0.25">
      <c r="A1110" s="26" t="s">
        <v>21</v>
      </c>
      <c r="B1110" s="13" t="s">
        <v>598</v>
      </c>
      <c r="C1110" s="13" t="s">
        <v>839</v>
      </c>
      <c r="D1110" s="13" t="s">
        <v>661</v>
      </c>
      <c r="E1110" s="13" t="s">
        <v>22</v>
      </c>
      <c r="F1110" s="9">
        <f>F1111</f>
        <v>10000</v>
      </c>
      <c r="G1110" s="36">
        <f t="shared" si="118"/>
        <v>1350</v>
      </c>
      <c r="H1110" s="9">
        <f>H1111</f>
        <v>11350</v>
      </c>
      <c r="I1110" s="9">
        <f>I1111</f>
        <v>11350</v>
      </c>
      <c r="J1110" s="20"/>
      <c r="K1110" s="21"/>
    </row>
    <row r="1111" spans="1:11" s="22" customFormat="1" ht="30" outlineLevel="6" x14ac:dyDescent="0.25">
      <c r="A1111" s="26" t="s">
        <v>23</v>
      </c>
      <c r="B1111" s="13" t="s">
        <v>598</v>
      </c>
      <c r="C1111" s="13" t="s">
        <v>839</v>
      </c>
      <c r="D1111" s="13" t="s">
        <v>661</v>
      </c>
      <c r="E1111" s="13" t="s">
        <v>24</v>
      </c>
      <c r="F1111" s="9">
        <v>10000</v>
      </c>
      <c r="G1111" s="36">
        <f t="shared" si="118"/>
        <v>1350</v>
      </c>
      <c r="H1111" s="9">
        <v>11350</v>
      </c>
      <c r="I1111" s="9">
        <v>11350</v>
      </c>
      <c r="J1111" s="20"/>
      <c r="K1111" s="21"/>
    </row>
    <row r="1112" spans="1:11" s="22" customFormat="1" ht="30" outlineLevel="7" x14ac:dyDescent="0.25">
      <c r="A1112" s="26" t="s">
        <v>662</v>
      </c>
      <c r="B1112" s="13" t="s">
        <v>598</v>
      </c>
      <c r="C1112" s="13" t="s">
        <v>839</v>
      </c>
      <c r="D1112" s="13" t="s">
        <v>663</v>
      </c>
      <c r="E1112" s="13"/>
      <c r="F1112" s="9">
        <f>F1113</f>
        <v>25000</v>
      </c>
      <c r="G1112" s="36">
        <f t="shared" si="118"/>
        <v>-3600</v>
      </c>
      <c r="H1112" s="9">
        <f>H1113</f>
        <v>21400</v>
      </c>
      <c r="I1112" s="9">
        <f>I1113</f>
        <v>21400</v>
      </c>
      <c r="J1112" s="20"/>
      <c r="K1112" s="21"/>
    </row>
    <row r="1113" spans="1:11" s="22" customFormat="1" ht="30" outlineLevel="7" x14ac:dyDescent="0.25">
      <c r="A1113" s="26" t="s">
        <v>21</v>
      </c>
      <c r="B1113" s="13" t="s">
        <v>598</v>
      </c>
      <c r="C1113" s="13" t="s">
        <v>839</v>
      </c>
      <c r="D1113" s="13" t="s">
        <v>663</v>
      </c>
      <c r="E1113" s="13" t="s">
        <v>22</v>
      </c>
      <c r="F1113" s="9">
        <f>F1114</f>
        <v>25000</v>
      </c>
      <c r="G1113" s="36">
        <f t="shared" si="118"/>
        <v>-3600</v>
      </c>
      <c r="H1113" s="9">
        <f>H1114</f>
        <v>21400</v>
      </c>
      <c r="I1113" s="9">
        <f>I1114</f>
        <v>21400</v>
      </c>
      <c r="J1113" s="20"/>
      <c r="K1113" s="21"/>
    </row>
    <row r="1114" spans="1:11" s="22" customFormat="1" ht="30" outlineLevel="5" x14ac:dyDescent="0.25">
      <c r="A1114" s="26" t="s">
        <v>23</v>
      </c>
      <c r="B1114" s="13" t="s">
        <v>598</v>
      </c>
      <c r="C1114" s="13" t="s">
        <v>839</v>
      </c>
      <c r="D1114" s="13" t="s">
        <v>663</v>
      </c>
      <c r="E1114" s="13" t="s">
        <v>24</v>
      </c>
      <c r="F1114" s="9">
        <v>25000</v>
      </c>
      <c r="G1114" s="36">
        <f t="shared" si="118"/>
        <v>-3600</v>
      </c>
      <c r="H1114" s="9">
        <v>21400</v>
      </c>
      <c r="I1114" s="9">
        <v>21400</v>
      </c>
      <c r="J1114" s="20"/>
      <c r="K1114" s="21"/>
    </row>
    <row r="1115" spans="1:11" s="22" customFormat="1" ht="30" outlineLevel="6" x14ac:dyDescent="0.25">
      <c r="A1115" s="26" t="s">
        <v>664</v>
      </c>
      <c r="B1115" s="13" t="s">
        <v>598</v>
      </c>
      <c r="C1115" s="13" t="s">
        <v>839</v>
      </c>
      <c r="D1115" s="13" t="s">
        <v>665</v>
      </c>
      <c r="E1115" s="13"/>
      <c r="F1115" s="9">
        <f>F1116</f>
        <v>35000</v>
      </c>
      <c r="G1115" s="36">
        <f t="shared" si="118"/>
        <v>-3800</v>
      </c>
      <c r="H1115" s="9">
        <f>H1116</f>
        <v>31200</v>
      </c>
      <c r="I1115" s="9">
        <f>I1116</f>
        <v>31200</v>
      </c>
      <c r="J1115" s="20"/>
      <c r="K1115" s="21"/>
    </row>
    <row r="1116" spans="1:11" s="22" customFormat="1" ht="30.75" customHeight="1" outlineLevel="7" x14ac:dyDescent="0.25">
      <c r="A1116" s="26" t="s">
        <v>21</v>
      </c>
      <c r="B1116" s="13" t="s">
        <v>598</v>
      </c>
      <c r="C1116" s="13" t="s">
        <v>839</v>
      </c>
      <c r="D1116" s="13" t="s">
        <v>665</v>
      </c>
      <c r="E1116" s="13" t="s">
        <v>22</v>
      </c>
      <c r="F1116" s="9">
        <f>F1117</f>
        <v>35000</v>
      </c>
      <c r="G1116" s="36">
        <f t="shared" si="118"/>
        <v>-3800</v>
      </c>
      <c r="H1116" s="9">
        <f>H1117</f>
        <v>31200</v>
      </c>
      <c r="I1116" s="9">
        <f>I1117</f>
        <v>31200</v>
      </c>
      <c r="J1116" s="20"/>
      <c r="K1116" s="21"/>
    </row>
    <row r="1117" spans="1:11" s="22" customFormat="1" ht="30" outlineLevel="7" x14ac:dyDescent="0.25">
      <c r="A1117" s="26" t="s">
        <v>23</v>
      </c>
      <c r="B1117" s="13" t="s">
        <v>598</v>
      </c>
      <c r="C1117" s="13" t="s">
        <v>839</v>
      </c>
      <c r="D1117" s="13" t="s">
        <v>665</v>
      </c>
      <c r="E1117" s="13" t="s">
        <v>24</v>
      </c>
      <c r="F1117" s="9">
        <v>35000</v>
      </c>
      <c r="G1117" s="36">
        <f t="shared" si="118"/>
        <v>-3800</v>
      </c>
      <c r="H1117" s="9">
        <v>31200</v>
      </c>
      <c r="I1117" s="9">
        <v>31200</v>
      </c>
      <c r="J1117" s="20"/>
      <c r="K1117" s="21"/>
    </row>
    <row r="1118" spans="1:11" s="22" customFormat="1" outlineLevel="7" x14ac:dyDescent="0.25">
      <c r="A1118" s="26" t="s">
        <v>666</v>
      </c>
      <c r="B1118" s="13" t="s">
        <v>598</v>
      </c>
      <c r="C1118" s="13" t="s">
        <v>839</v>
      </c>
      <c r="D1118" s="13" t="s">
        <v>667</v>
      </c>
      <c r="E1118" s="13"/>
      <c r="F1118" s="9">
        <f>F1119+F1126+F1131</f>
        <v>19241132.190000001</v>
      </c>
      <c r="G1118" s="36">
        <f t="shared" si="118"/>
        <v>206084.16999999806</v>
      </c>
      <c r="H1118" s="9">
        <f>H1119+H1126+H1131</f>
        <v>19531252.990000002</v>
      </c>
      <c r="I1118" s="9">
        <f>I1119+I1126+I1131</f>
        <v>19447216.359999999</v>
      </c>
      <c r="J1118" s="20"/>
      <c r="K1118" s="21"/>
    </row>
    <row r="1119" spans="1:11" s="22" customFormat="1" outlineLevel="7" x14ac:dyDescent="0.25">
      <c r="A1119" s="26" t="s">
        <v>668</v>
      </c>
      <c r="B1119" s="13" t="s">
        <v>598</v>
      </c>
      <c r="C1119" s="13" t="s">
        <v>839</v>
      </c>
      <c r="D1119" s="13" t="s">
        <v>669</v>
      </c>
      <c r="E1119" s="13"/>
      <c r="F1119" s="9">
        <f>F1120+F1122+F1124</f>
        <v>18806198.850000001</v>
      </c>
      <c r="G1119" s="36">
        <f t="shared" si="118"/>
        <v>211576.37999999896</v>
      </c>
      <c r="H1119" s="9">
        <f>H1120+H1122+H1124</f>
        <v>19096319.650000002</v>
      </c>
      <c r="I1119" s="9">
        <f>I1120+I1122+I1124</f>
        <v>19017775.23</v>
      </c>
      <c r="J1119" s="20"/>
      <c r="K1119" s="21"/>
    </row>
    <row r="1120" spans="1:11" s="22" customFormat="1" ht="47.25" customHeight="1" outlineLevel="7" x14ac:dyDescent="0.25">
      <c r="A1120" s="26" t="s">
        <v>12</v>
      </c>
      <c r="B1120" s="13" t="s">
        <v>598</v>
      </c>
      <c r="C1120" s="13" t="s">
        <v>839</v>
      </c>
      <c r="D1120" s="13" t="s">
        <v>669</v>
      </c>
      <c r="E1120" s="13" t="s">
        <v>13</v>
      </c>
      <c r="F1120" s="9">
        <f>F1121</f>
        <v>16397050</v>
      </c>
      <c r="G1120" s="36">
        <f t="shared" si="118"/>
        <v>268193.6799999997</v>
      </c>
      <c r="H1120" s="9">
        <f>H1121</f>
        <v>16687170.800000001</v>
      </c>
      <c r="I1120" s="9">
        <f>I1121</f>
        <v>16665243.68</v>
      </c>
      <c r="J1120" s="20"/>
      <c r="K1120" s="21"/>
    </row>
    <row r="1121" spans="1:11" s="22" customFormat="1" outlineLevel="7" x14ac:dyDescent="0.25">
      <c r="A1121" s="26" t="s">
        <v>176</v>
      </c>
      <c r="B1121" s="13" t="s">
        <v>598</v>
      </c>
      <c r="C1121" s="13" t="s">
        <v>839</v>
      </c>
      <c r="D1121" s="13" t="s">
        <v>669</v>
      </c>
      <c r="E1121" s="13" t="s">
        <v>177</v>
      </c>
      <c r="F1121" s="9">
        <v>16397050</v>
      </c>
      <c r="G1121" s="36">
        <f t="shared" si="118"/>
        <v>268193.6799999997</v>
      </c>
      <c r="H1121" s="9">
        <v>16687170.800000001</v>
      </c>
      <c r="I1121" s="9">
        <v>16665243.68</v>
      </c>
      <c r="J1121" s="20"/>
      <c r="K1121" s="21"/>
    </row>
    <row r="1122" spans="1:11" s="22" customFormat="1" ht="30" outlineLevel="6" x14ac:dyDescent="0.25">
      <c r="A1122" s="26" t="s">
        <v>21</v>
      </c>
      <c r="B1122" s="13" t="s">
        <v>598</v>
      </c>
      <c r="C1122" s="13" t="s">
        <v>839</v>
      </c>
      <c r="D1122" s="13" t="s">
        <v>669</v>
      </c>
      <c r="E1122" s="13" t="s">
        <v>22</v>
      </c>
      <c r="F1122" s="9">
        <f>F1123</f>
        <v>2403112.48</v>
      </c>
      <c r="G1122" s="36">
        <f t="shared" si="118"/>
        <v>-50623.910000000149</v>
      </c>
      <c r="H1122" s="9">
        <f>H1123</f>
        <v>2409105.87</v>
      </c>
      <c r="I1122" s="9">
        <f>I1123</f>
        <v>2352488.5699999998</v>
      </c>
      <c r="J1122" s="20"/>
      <c r="K1122" s="21"/>
    </row>
    <row r="1123" spans="1:11" s="22" customFormat="1" ht="30.75" customHeight="1" outlineLevel="7" x14ac:dyDescent="0.25">
      <c r="A1123" s="26" t="s">
        <v>23</v>
      </c>
      <c r="B1123" s="13" t="s">
        <v>598</v>
      </c>
      <c r="C1123" s="13" t="s">
        <v>839</v>
      </c>
      <c r="D1123" s="13" t="s">
        <v>669</v>
      </c>
      <c r="E1123" s="13" t="s">
        <v>24</v>
      </c>
      <c r="F1123" s="9">
        <v>2403112.48</v>
      </c>
      <c r="G1123" s="36">
        <f t="shared" si="118"/>
        <v>-50623.910000000149</v>
      </c>
      <c r="H1123" s="9">
        <v>2409105.87</v>
      </c>
      <c r="I1123" s="9">
        <v>2352488.5699999998</v>
      </c>
      <c r="J1123" s="20"/>
      <c r="K1123" s="21"/>
    </row>
    <row r="1124" spans="1:11" s="22" customFormat="1" outlineLevel="7" x14ac:dyDescent="0.25">
      <c r="A1124" s="26" t="s">
        <v>25</v>
      </c>
      <c r="B1124" s="13" t="s">
        <v>598</v>
      </c>
      <c r="C1124" s="13" t="s">
        <v>839</v>
      </c>
      <c r="D1124" s="13" t="s">
        <v>669</v>
      </c>
      <c r="E1124" s="13" t="s">
        <v>26</v>
      </c>
      <c r="F1124" s="9">
        <f>F1125</f>
        <v>6036.37</v>
      </c>
      <c r="G1124" s="36">
        <f t="shared" si="118"/>
        <v>-5993.39</v>
      </c>
      <c r="H1124" s="9">
        <f>H1125</f>
        <v>42.98</v>
      </c>
      <c r="I1124" s="9">
        <f>I1125</f>
        <v>42.98</v>
      </c>
      <c r="J1124" s="20"/>
      <c r="K1124" s="21"/>
    </row>
    <row r="1125" spans="1:11" s="22" customFormat="1" outlineLevel="7" x14ac:dyDescent="0.25">
      <c r="A1125" s="26" t="s">
        <v>27</v>
      </c>
      <c r="B1125" s="13" t="s">
        <v>598</v>
      </c>
      <c r="C1125" s="13" t="s">
        <v>839</v>
      </c>
      <c r="D1125" s="13" t="s">
        <v>669</v>
      </c>
      <c r="E1125" s="13" t="s">
        <v>28</v>
      </c>
      <c r="F1125" s="9">
        <v>6036.37</v>
      </c>
      <c r="G1125" s="36">
        <f t="shared" si="118"/>
        <v>-5993.39</v>
      </c>
      <c r="H1125" s="9">
        <v>42.98</v>
      </c>
      <c r="I1125" s="9">
        <v>42.98</v>
      </c>
      <c r="J1125" s="20"/>
      <c r="K1125" s="21"/>
    </row>
    <row r="1126" spans="1:11" s="22" customFormat="1" ht="30" outlineLevel="7" x14ac:dyDescent="0.25">
      <c r="A1126" s="26" t="s">
        <v>670</v>
      </c>
      <c r="B1126" s="13" t="s">
        <v>598</v>
      </c>
      <c r="C1126" s="13" t="s">
        <v>839</v>
      </c>
      <c r="D1126" s="13" t="s">
        <v>671</v>
      </c>
      <c r="E1126" s="13"/>
      <c r="F1126" s="9">
        <f>F1127+F1129</f>
        <v>173100</v>
      </c>
      <c r="G1126" s="36">
        <f t="shared" si="118"/>
        <v>-5492.2099999999919</v>
      </c>
      <c r="H1126" s="9">
        <f>H1127+H1129</f>
        <v>173100</v>
      </c>
      <c r="I1126" s="9">
        <f>I1127+I1129</f>
        <v>167607.79</v>
      </c>
      <c r="J1126" s="20"/>
      <c r="K1126" s="21"/>
    </row>
    <row r="1127" spans="1:11" s="22" customFormat="1" ht="45" customHeight="1" outlineLevel="6" x14ac:dyDescent="0.25">
      <c r="A1127" s="26" t="s">
        <v>12</v>
      </c>
      <c r="B1127" s="13" t="s">
        <v>598</v>
      </c>
      <c r="C1127" s="13" t="s">
        <v>839</v>
      </c>
      <c r="D1127" s="13" t="s">
        <v>671</v>
      </c>
      <c r="E1127" s="13" t="s">
        <v>13</v>
      </c>
      <c r="F1127" s="9">
        <f>F1128</f>
        <v>12000</v>
      </c>
      <c r="G1127" s="36">
        <f t="shared" si="118"/>
        <v>-1980</v>
      </c>
      <c r="H1127" s="9">
        <f>H1128</f>
        <v>12000</v>
      </c>
      <c r="I1127" s="9">
        <f>I1128</f>
        <v>10020</v>
      </c>
      <c r="J1127" s="20"/>
      <c r="K1127" s="21"/>
    </row>
    <row r="1128" spans="1:11" s="22" customFormat="1" outlineLevel="7" x14ac:dyDescent="0.25">
      <c r="A1128" s="26" t="s">
        <v>176</v>
      </c>
      <c r="B1128" s="13" t="s">
        <v>598</v>
      </c>
      <c r="C1128" s="13" t="s">
        <v>839</v>
      </c>
      <c r="D1128" s="13" t="s">
        <v>671</v>
      </c>
      <c r="E1128" s="13" t="s">
        <v>177</v>
      </c>
      <c r="F1128" s="9">
        <v>12000</v>
      </c>
      <c r="G1128" s="36">
        <f t="shared" si="118"/>
        <v>-1980</v>
      </c>
      <c r="H1128" s="9">
        <v>12000</v>
      </c>
      <c r="I1128" s="9">
        <v>10020</v>
      </c>
      <c r="J1128" s="20"/>
      <c r="K1128" s="21"/>
    </row>
    <row r="1129" spans="1:11" s="22" customFormat="1" ht="30" outlineLevel="7" x14ac:dyDescent="0.25">
      <c r="A1129" s="26" t="s">
        <v>21</v>
      </c>
      <c r="B1129" s="13" t="s">
        <v>598</v>
      </c>
      <c r="C1129" s="13" t="s">
        <v>839</v>
      </c>
      <c r="D1129" s="13" t="s">
        <v>671</v>
      </c>
      <c r="E1129" s="13" t="s">
        <v>22</v>
      </c>
      <c r="F1129" s="9">
        <f>F1130</f>
        <v>161100</v>
      </c>
      <c r="G1129" s="36">
        <f t="shared" si="118"/>
        <v>-3512.2099999999919</v>
      </c>
      <c r="H1129" s="9">
        <f>H1130</f>
        <v>161100</v>
      </c>
      <c r="I1129" s="9">
        <f>I1130</f>
        <v>157587.79</v>
      </c>
      <c r="J1129" s="20"/>
      <c r="K1129" s="21"/>
    </row>
    <row r="1130" spans="1:11" s="22" customFormat="1" ht="30" outlineLevel="7" x14ac:dyDescent="0.25">
      <c r="A1130" s="26" t="s">
        <v>23</v>
      </c>
      <c r="B1130" s="13" t="s">
        <v>598</v>
      </c>
      <c r="C1130" s="13" t="s">
        <v>839</v>
      </c>
      <c r="D1130" s="13" t="s">
        <v>671</v>
      </c>
      <c r="E1130" s="13" t="s">
        <v>24</v>
      </c>
      <c r="F1130" s="9">
        <v>161100</v>
      </c>
      <c r="G1130" s="36">
        <f t="shared" si="118"/>
        <v>-3512.2099999999919</v>
      </c>
      <c r="H1130" s="9">
        <v>161100</v>
      </c>
      <c r="I1130" s="9">
        <v>157587.79</v>
      </c>
      <c r="J1130" s="20"/>
      <c r="K1130" s="21"/>
    </row>
    <row r="1131" spans="1:11" s="22" customFormat="1" ht="45" outlineLevel="7" x14ac:dyDescent="0.25">
      <c r="A1131" s="28" t="s">
        <v>672</v>
      </c>
      <c r="B1131" s="13" t="s">
        <v>598</v>
      </c>
      <c r="C1131" s="13" t="s">
        <v>839</v>
      </c>
      <c r="D1131" s="13" t="s">
        <v>673</v>
      </c>
      <c r="E1131" s="13"/>
      <c r="F1131" s="9">
        <f>F1132</f>
        <v>261833.34</v>
      </c>
      <c r="G1131" s="36">
        <f t="shared" si="118"/>
        <v>0</v>
      </c>
      <c r="H1131" s="9">
        <f>H1132</f>
        <v>261833.34</v>
      </c>
      <c r="I1131" s="9">
        <f>I1132</f>
        <v>261833.34</v>
      </c>
      <c r="J1131" s="20"/>
      <c r="K1131" s="21"/>
    </row>
    <row r="1132" spans="1:11" s="22" customFormat="1" ht="30" outlineLevel="7" x14ac:dyDescent="0.25">
      <c r="A1132" s="26" t="s">
        <v>21</v>
      </c>
      <c r="B1132" s="13" t="s">
        <v>598</v>
      </c>
      <c r="C1132" s="13" t="s">
        <v>839</v>
      </c>
      <c r="D1132" s="13" t="s">
        <v>673</v>
      </c>
      <c r="E1132" s="13" t="s">
        <v>22</v>
      </c>
      <c r="F1132" s="9">
        <f>F1133</f>
        <v>261833.34</v>
      </c>
      <c r="G1132" s="36">
        <f t="shared" si="118"/>
        <v>0</v>
      </c>
      <c r="H1132" s="9">
        <f>H1133</f>
        <v>261833.34</v>
      </c>
      <c r="I1132" s="9">
        <f>I1133</f>
        <v>261833.34</v>
      </c>
      <c r="J1132" s="20"/>
      <c r="K1132" s="21"/>
    </row>
    <row r="1133" spans="1:11" s="22" customFormat="1" ht="30" outlineLevel="7" x14ac:dyDescent="0.25">
      <c r="A1133" s="26" t="s">
        <v>23</v>
      </c>
      <c r="B1133" s="13" t="s">
        <v>598</v>
      </c>
      <c r="C1133" s="13" t="s">
        <v>839</v>
      </c>
      <c r="D1133" s="13" t="s">
        <v>673</v>
      </c>
      <c r="E1133" s="13" t="s">
        <v>24</v>
      </c>
      <c r="F1133" s="9">
        <v>261833.34</v>
      </c>
      <c r="G1133" s="36">
        <f t="shared" ref="G1133:G1199" si="119">I1133-F1133</f>
        <v>0</v>
      </c>
      <c r="H1133" s="9">
        <v>261833.34</v>
      </c>
      <c r="I1133" s="9">
        <v>261833.34</v>
      </c>
      <c r="J1133" s="20"/>
      <c r="K1133" s="21"/>
    </row>
    <row r="1134" spans="1:11" s="22" customFormat="1" ht="30" outlineLevel="7" x14ac:dyDescent="0.25">
      <c r="A1134" s="26" t="s">
        <v>679</v>
      </c>
      <c r="B1134" s="13" t="s">
        <v>598</v>
      </c>
      <c r="C1134" s="13" t="s">
        <v>839</v>
      </c>
      <c r="D1134" s="13" t="s">
        <v>680</v>
      </c>
      <c r="E1134" s="13"/>
      <c r="F1134" s="9">
        <f>F1135</f>
        <v>1653646.13</v>
      </c>
      <c r="G1134" s="36">
        <f t="shared" si="119"/>
        <v>0</v>
      </c>
      <c r="H1134" s="9">
        <f>H1135</f>
        <v>1653646.13</v>
      </c>
      <c r="I1134" s="9">
        <f>I1135</f>
        <v>1653646.13</v>
      </c>
      <c r="J1134" s="20"/>
      <c r="K1134" s="21"/>
    </row>
    <row r="1135" spans="1:11" s="22" customFormat="1" ht="30" outlineLevel="7" x14ac:dyDescent="0.25">
      <c r="A1135" s="26" t="s">
        <v>681</v>
      </c>
      <c r="B1135" s="13" t="s">
        <v>598</v>
      </c>
      <c r="C1135" s="13" t="s">
        <v>839</v>
      </c>
      <c r="D1135" s="13" t="s">
        <v>682</v>
      </c>
      <c r="E1135" s="13"/>
      <c r="F1135" s="9">
        <f>F1136+F1138</f>
        <v>1653646.13</v>
      </c>
      <c r="G1135" s="36">
        <f t="shared" si="119"/>
        <v>0</v>
      </c>
      <c r="H1135" s="9">
        <f>H1136+H1138</f>
        <v>1653646.13</v>
      </c>
      <c r="I1135" s="9">
        <f>I1136+I1138</f>
        <v>1653646.13</v>
      </c>
      <c r="J1135" s="20"/>
      <c r="K1135" s="21"/>
    </row>
    <row r="1136" spans="1:11" s="22" customFormat="1" ht="30" outlineLevel="7" x14ac:dyDescent="0.25">
      <c r="A1136" s="26" t="s">
        <v>21</v>
      </c>
      <c r="B1136" s="13" t="s">
        <v>598</v>
      </c>
      <c r="C1136" s="13" t="s">
        <v>839</v>
      </c>
      <c r="D1136" s="13" t="s">
        <v>682</v>
      </c>
      <c r="E1136" s="13" t="s">
        <v>22</v>
      </c>
      <c r="F1136" s="9">
        <f>F1137</f>
        <v>80000</v>
      </c>
      <c r="G1136" s="36">
        <f t="shared" si="119"/>
        <v>0</v>
      </c>
      <c r="H1136" s="9">
        <f>H1137</f>
        <v>80000</v>
      </c>
      <c r="I1136" s="9">
        <f>I1137</f>
        <v>80000</v>
      </c>
      <c r="J1136" s="20"/>
      <c r="K1136" s="21"/>
    </row>
    <row r="1137" spans="1:11" s="22" customFormat="1" ht="30" outlineLevel="7" x14ac:dyDescent="0.25">
      <c r="A1137" s="26" t="s">
        <v>23</v>
      </c>
      <c r="B1137" s="13" t="s">
        <v>598</v>
      </c>
      <c r="C1137" s="13" t="s">
        <v>839</v>
      </c>
      <c r="D1137" s="13" t="s">
        <v>682</v>
      </c>
      <c r="E1137" s="13" t="s">
        <v>24</v>
      </c>
      <c r="F1137" s="9">
        <v>80000</v>
      </c>
      <c r="G1137" s="36">
        <f t="shared" si="119"/>
        <v>0</v>
      </c>
      <c r="H1137" s="9">
        <v>80000</v>
      </c>
      <c r="I1137" s="9">
        <v>80000</v>
      </c>
      <c r="J1137" s="20"/>
      <c r="K1137" s="21"/>
    </row>
    <row r="1138" spans="1:11" s="22" customFormat="1" ht="30" outlineLevel="7" x14ac:dyDescent="0.25">
      <c r="A1138" s="26" t="s">
        <v>683</v>
      </c>
      <c r="B1138" s="13" t="s">
        <v>598</v>
      </c>
      <c r="C1138" s="13" t="s">
        <v>837</v>
      </c>
      <c r="D1138" s="13" t="s">
        <v>684</v>
      </c>
      <c r="E1138" s="13"/>
      <c r="F1138" s="9">
        <f>F1139</f>
        <v>1573646.13</v>
      </c>
      <c r="G1138" s="36">
        <f t="shared" si="119"/>
        <v>0</v>
      </c>
      <c r="H1138" s="9">
        <f>H1139</f>
        <v>1573646.13</v>
      </c>
      <c r="I1138" s="9">
        <f>I1139</f>
        <v>1573646.13</v>
      </c>
      <c r="J1138" s="20"/>
      <c r="K1138" s="21"/>
    </row>
    <row r="1139" spans="1:11" s="22" customFormat="1" ht="30" outlineLevel="7" x14ac:dyDescent="0.25">
      <c r="A1139" s="26" t="s">
        <v>21</v>
      </c>
      <c r="B1139" s="13" t="s">
        <v>598</v>
      </c>
      <c r="C1139" s="13" t="s">
        <v>837</v>
      </c>
      <c r="D1139" s="13" t="s">
        <v>684</v>
      </c>
      <c r="E1139" s="13" t="s">
        <v>22</v>
      </c>
      <c r="F1139" s="9">
        <f>F1140</f>
        <v>1573646.13</v>
      </c>
      <c r="G1139" s="36">
        <f t="shared" si="119"/>
        <v>0</v>
      </c>
      <c r="H1139" s="9">
        <f>H1140</f>
        <v>1573646.13</v>
      </c>
      <c r="I1139" s="9">
        <f>I1140</f>
        <v>1573646.13</v>
      </c>
      <c r="J1139" s="20"/>
      <c r="K1139" s="21"/>
    </row>
    <row r="1140" spans="1:11" s="22" customFormat="1" ht="30" outlineLevel="7" x14ac:dyDescent="0.25">
      <c r="A1140" s="26" t="s">
        <v>23</v>
      </c>
      <c r="B1140" s="13" t="s">
        <v>598</v>
      </c>
      <c r="C1140" s="13" t="s">
        <v>837</v>
      </c>
      <c r="D1140" s="13" t="s">
        <v>684</v>
      </c>
      <c r="E1140" s="13" t="s">
        <v>24</v>
      </c>
      <c r="F1140" s="9">
        <v>1573646.13</v>
      </c>
      <c r="G1140" s="36">
        <f t="shared" si="119"/>
        <v>0</v>
      </c>
      <c r="H1140" s="9">
        <v>1573646.13</v>
      </c>
      <c r="I1140" s="9">
        <v>1573646.13</v>
      </c>
      <c r="J1140" s="20"/>
      <c r="K1140" s="21"/>
    </row>
    <row r="1141" spans="1:11" s="22" customFormat="1" ht="30" outlineLevel="7" x14ac:dyDescent="0.25">
      <c r="A1141" s="26" t="s">
        <v>685</v>
      </c>
      <c r="B1141" s="13" t="s">
        <v>598</v>
      </c>
      <c r="C1141" s="13" t="s">
        <v>839</v>
      </c>
      <c r="D1141" s="13" t="s">
        <v>686</v>
      </c>
      <c r="E1141" s="13"/>
      <c r="F1141" s="9">
        <f>F1142</f>
        <v>3168258</v>
      </c>
      <c r="G1141" s="36">
        <f t="shared" si="119"/>
        <v>150180</v>
      </c>
      <c r="H1141" s="9">
        <f t="shared" ref="H1141:I1143" si="120">H1142</f>
        <v>3318438</v>
      </c>
      <c r="I1141" s="9">
        <f t="shared" si="120"/>
        <v>3318438</v>
      </c>
      <c r="J1141" s="20"/>
      <c r="K1141" s="21"/>
    </row>
    <row r="1142" spans="1:11" s="22" customFormat="1" outlineLevel="7" x14ac:dyDescent="0.25">
      <c r="A1142" s="26" t="s">
        <v>687</v>
      </c>
      <c r="B1142" s="13" t="s">
        <v>598</v>
      </c>
      <c r="C1142" s="13" t="s">
        <v>839</v>
      </c>
      <c r="D1142" s="13" t="s">
        <v>688</v>
      </c>
      <c r="E1142" s="13"/>
      <c r="F1142" s="9">
        <f>F1143</f>
        <v>3168258</v>
      </c>
      <c r="G1142" s="36">
        <f t="shared" si="119"/>
        <v>150180</v>
      </c>
      <c r="H1142" s="9">
        <f t="shared" si="120"/>
        <v>3318438</v>
      </c>
      <c r="I1142" s="9">
        <f t="shared" si="120"/>
        <v>3318438</v>
      </c>
      <c r="J1142" s="20"/>
      <c r="K1142" s="21"/>
    </row>
    <row r="1143" spans="1:11" s="22" customFormat="1" ht="30" outlineLevel="7" x14ac:dyDescent="0.25">
      <c r="A1143" s="26" t="s">
        <v>21</v>
      </c>
      <c r="B1143" s="13" t="s">
        <v>598</v>
      </c>
      <c r="C1143" s="13" t="s">
        <v>839</v>
      </c>
      <c r="D1143" s="13" t="s">
        <v>688</v>
      </c>
      <c r="E1143" s="13" t="s">
        <v>22</v>
      </c>
      <c r="F1143" s="9">
        <f>F1144</f>
        <v>3168258</v>
      </c>
      <c r="G1143" s="36">
        <f t="shared" si="119"/>
        <v>150180</v>
      </c>
      <c r="H1143" s="9">
        <f t="shared" si="120"/>
        <v>3318438</v>
      </c>
      <c r="I1143" s="9">
        <f t="shared" si="120"/>
        <v>3318438</v>
      </c>
      <c r="J1143" s="20"/>
      <c r="K1143" s="21"/>
    </row>
    <row r="1144" spans="1:11" s="22" customFormat="1" ht="30" outlineLevel="7" x14ac:dyDescent="0.25">
      <c r="A1144" s="26" t="s">
        <v>23</v>
      </c>
      <c r="B1144" s="13" t="s">
        <v>598</v>
      </c>
      <c r="C1144" s="13" t="s">
        <v>839</v>
      </c>
      <c r="D1144" s="13" t="s">
        <v>688</v>
      </c>
      <c r="E1144" s="13" t="s">
        <v>24</v>
      </c>
      <c r="F1144" s="9">
        <v>3168258</v>
      </c>
      <c r="G1144" s="36">
        <f t="shared" si="119"/>
        <v>150180</v>
      </c>
      <c r="H1144" s="9">
        <v>3318438</v>
      </c>
      <c r="I1144" s="9">
        <v>3318438</v>
      </c>
      <c r="J1144" s="20"/>
      <c r="K1144" s="21"/>
    </row>
    <row r="1145" spans="1:11" s="22" customFormat="1" ht="33" customHeight="1" outlineLevel="5" x14ac:dyDescent="0.25">
      <c r="A1145" s="26" t="s">
        <v>608</v>
      </c>
      <c r="B1145" s="13" t="s">
        <v>598</v>
      </c>
      <c r="C1145" s="13" t="s">
        <v>839</v>
      </c>
      <c r="D1145" s="13" t="s">
        <v>609</v>
      </c>
      <c r="E1145" s="13"/>
      <c r="F1145" s="9">
        <f>F1146</f>
        <v>1907981.97</v>
      </c>
      <c r="G1145" s="36">
        <f t="shared" si="119"/>
        <v>73913.050000000047</v>
      </c>
      <c r="H1145" s="9">
        <f t="shared" ref="H1145:I1147" si="121">H1146</f>
        <v>1981895.02</v>
      </c>
      <c r="I1145" s="9">
        <f t="shared" si="121"/>
        <v>1981895.02</v>
      </c>
      <c r="J1145" s="20"/>
      <c r="K1145" s="21"/>
    </row>
    <row r="1146" spans="1:11" s="22" customFormat="1" outlineLevel="6" x14ac:dyDescent="0.25">
      <c r="A1146" s="26" t="s">
        <v>610</v>
      </c>
      <c r="B1146" s="13" t="s">
        <v>598</v>
      </c>
      <c r="C1146" s="13" t="s">
        <v>839</v>
      </c>
      <c r="D1146" s="13" t="s">
        <v>611</v>
      </c>
      <c r="E1146" s="13"/>
      <c r="F1146" s="9">
        <f>F1147</f>
        <v>1907981.97</v>
      </c>
      <c r="G1146" s="36">
        <f t="shared" si="119"/>
        <v>73913.050000000047</v>
      </c>
      <c r="H1146" s="9">
        <f t="shared" si="121"/>
        <v>1981895.02</v>
      </c>
      <c r="I1146" s="9">
        <f t="shared" si="121"/>
        <v>1981895.02</v>
      </c>
      <c r="J1146" s="20"/>
      <c r="K1146" s="21"/>
    </row>
    <row r="1147" spans="1:11" s="22" customFormat="1" ht="30" outlineLevel="7" x14ac:dyDescent="0.25">
      <c r="A1147" s="26" t="s">
        <v>21</v>
      </c>
      <c r="B1147" s="13" t="s">
        <v>598</v>
      </c>
      <c r="C1147" s="13" t="s">
        <v>839</v>
      </c>
      <c r="D1147" s="13" t="s">
        <v>611</v>
      </c>
      <c r="E1147" s="13" t="s">
        <v>22</v>
      </c>
      <c r="F1147" s="9">
        <f>F1148</f>
        <v>1907981.97</v>
      </c>
      <c r="G1147" s="36">
        <f t="shared" si="119"/>
        <v>73913.050000000047</v>
      </c>
      <c r="H1147" s="9">
        <f t="shared" si="121"/>
        <v>1981895.02</v>
      </c>
      <c r="I1147" s="9">
        <f t="shared" si="121"/>
        <v>1981895.02</v>
      </c>
      <c r="J1147" s="20"/>
      <c r="K1147" s="21"/>
    </row>
    <row r="1148" spans="1:11" s="22" customFormat="1" ht="30" outlineLevel="7" x14ac:dyDescent="0.25">
      <c r="A1148" s="26" t="s">
        <v>23</v>
      </c>
      <c r="B1148" s="13" t="s">
        <v>598</v>
      </c>
      <c r="C1148" s="13" t="s">
        <v>839</v>
      </c>
      <c r="D1148" s="13" t="s">
        <v>611</v>
      </c>
      <c r="E1148" s="13" t="s">
        <v>24</v>
      </c>
      <c r="F1148" s="9">
        <v>1907981.97</v>
      </c>
      <c r="G1148" s="36">
        <f t="shared" si="119"/>
        <v>73913.050000000047</v>
      </c>
      <c r="H1148" s="9">
        <v>1981895.02</v>
      </c>
      <c r="I1148" s="9">
        <v>1981895.02</v>
      </c>
      <c r="J1148" s="20"/>
      <c r="K1148" s="21"/>
    </row>
    <row r="1149" spans="1:11" s="22" customFormat="1" ht="30" outlineLevel="7" x14ac:dyDescent="0.25">
      <c r="A1149" s="26" t="s">
        <v>612</v>
      </c>
      <c r="B1149" s="13" t="s">
        <v>598</v>
      </c>
      <c r="C1149" s="13" t="s">
        <v>839</v>
      </c>
      <c r="D1149" s="13" t="s">
        <v>613</v>
      </c>
      <c r="E1149" s="13"/>
      <c r="F1149" s="9">
        <f>F1150</f>
        <v>986003.72</v>
      </c>
      <c r="G1149" s="36">
        <f t="shared" si="119"/>
        <v>-62778.869999999995</v>
      </c>
      <c r="H1149" s="9">
        <f t="shared" ref="H1149:I1151" si="122">H1150</f>
        <v>923224.85</v>
      </c>
      <c r="I1149" s="9">
        <f t="shared" si="122"/>
        <v>923224.85</v>
      </c>
      <c r="J1149" s="20"/>
      <c r="K1149" s="21"/>
    </row>
    <row r="1150" spans="1:11" s="22" customFormat="1" ht="35.25" customHeight="1" outlineLevel="7" x14ac:dyDescent="0.25">
      <c r="A1150" s="26" t="s">
        <v>614</v>
      </c>
      <c r="B1150" s="13" t="s">
        <v>598</v>
      </c>
      <c r="C1150" s="13" t="s">
        <v>839</v>
      </c>
      <c r="D1150" s="13" t="s">
        <v>615</v>
      </c>
      <c r="E1150" s="13"/>
      <c r="F1150" s="9">
        <f>F1151</f>
        <v>986003.72</v>
      </c>
      <c r="G1150" s="36">
        <f t="shared" si="119"/>
        <v>-62778.869999999995</v>
      </c>
      <c r="H1150" s="9">
        <f t="shared" si="122"/>
        <v>923224.85</v>
      </c>
      <c r="I1150" s="9">
        <f t="shared" si="122"/>
        <v>923224.85</v>
      </c>
      <c r="J1150" s="20"/>
      <c r="K1150" s="21"/>
    </row>
    <row r="1151" spans="1:11" s="22" customFormat="1" ht="35.25" customHeight="1" outlineLevel="7" x14ac:dyDescent="0.25">
      <c r="A1151" s="26" t="s">
        <v>21</v>
      </c>
      <c r="B1151" s="13" t="s">
        <v>598</v>
      </c>
      <c r="C1151" s="13" t="s">
        <v>839</v>
      </c>
      <c r="D1151" s="13" t="s">
        <v>615</v>
      </c>
      <c r="E1151" s="13" t="s">
        <v>22</v>
      </c>
      <c r="F1151" s="9">
        <f>F1152</f>
        <v>986003.72</v>
      </c>
      <c r="G1151" s="36">
        <f t="shared" si="119"/>
        <v>-62778.869999999995</v>
      </c>
      <c r="H1151" s="9">
        <f t="shared" si="122"/>
        <v>923224.85</v>
      </c>
      <c r="I1151" s="9">
        <f t="shared" si="122"/>
        <v>923224.85</v>
      </c>
      <c r="J1151" s="20"/>
      <c r="K1151" s="21"/>
    </row>
    <row r="1152" spans="1:11" s="22" customFormat="1" ht="30" customHeight="1" outlineLevel="7" x14ac:dyDescent="0.25">
      <c r="A1152" s="26" t="s">
        <v>23</v>
      </c>
      <c r="B1152" s="13" t="s">
        <v>598</v>
      </c>
      <c r="C1152" s="13" t="s">
        <v>839</v>
      </c>
      <c r="D1152" s="13" t="s">
        <v>615</v>
      </c>
      <c r="E1152" s="13" t="s">
        <v>24</v>
      </c>
      <c r="F1152" s="9">
        <v>986003.72</v>
      </c>
      <c r="G1152" s="36">
        <f t="shared" si="119"/>
        <v>-62778.869999999995</v>
      </c>
      <c r="H1152" s="9">
        <v>923224.85</v>
      </c>
      <c r="I1152" s="9">
        <v>923224.85</v>
      </c>
      <c r="J1152" s="20"/>
      <c r="K1152" s="21"/>
    </row>
    <row r="1153" spans="1:11" s="22" customFormat="1" ht="21.75" customHeight="1" outlineLevel="7" x14ac:dyDescent="0.25">
      <c r="A1153" s="26" t="s">
        <v>616</v>
      </c>
      <c r="B1153" s="13" t="s">
        <v>598</v>
      </c>
      <c r="C1153" s="13" t="s">
        <v>839</v>
      </c>
      <c r="D1153" s="13" t="s">
        <v>617</v>
      </c>
      <c r="E1153" s="13"/>
      <c r="F1153" s="9">
        <f>F1154+F1157+F1160</f>
        <v>23677857.199999999</v>
      </c>
      <c r="G1153" s="36">
        <f t="shared" si="119"/>
        <v>0</v>
      </c>
      <c r="H1153" s="9">
        <f>H1154+H1157+H1160</f>
        <v>23677857.199999999</v>
      </c>
      <c r="I1153" s="9">
        <f>I1154+I1157+I1160</f>
        <v>23677857.199999999</v>
      </c>
      <c r="J1153" s="20"/>
      <c r="K1153" s="21"/>
    </row>
    <row r="1154" spans="1:11" s="22" customFormat="1" ht="18.75" customHeight="1" outlineLevel="7" x14ac:dyDescent="0.25">
      <c r="A1154" s="28" t="s">
        <v>934</v>
      </c>
      <c r="B1154" s="13" t="s">
        <v>598</v>
      </c>
      <c r="C1154" s="13" t="s">
        <v>839</v>
      </c>
      <c r="D1154" s="13" t="s">
        <v>933</v>
      </c>
      <c r="E1154" s="13"/>
      <c r="F1154" s="9">
        <f>F1155</f>
        <v>6906190.5300000003</v>
      </c>
      <c r="G1154" s="36">
        <f t="shared" si="119"/>
        <v>0</v>
      </c>
      <c r="H1154" s="9">
        <f>H1155</f>
        <v>6906190.5300000003</v>
      </c>
      <c r="I1154" s="9">
        <f>I1155</f>
        <v>6906190.5300000003</v>
      </c>
      <c r="J1154" s="20"/>
      <c r="K1154" s="21"/>
    </row>
    <row r="1155" spans="1:11" s="22" customFormat="1" ht="32.25" customHeight="1" outlineLevel="7" x14ac:dyDescent="0.25">
      <c r="A1155" s="26" t="s">
        <v>21</v>
      </c>
      <c r="B1155" s="13" t="s">
        <v>598</v>
      </c>
      <c r="C1155" s="13" t="s">
        <v>839</v>
      </c>
      <c r="D1155" s="13" t="s">
        <v>933</v>
      </c>
      <c r="E1155" s="13" t="s">
        <v>22</v>
      </c>
      <c r="F1155" s="9">
        <f>F1156</f>
        <v>6906190.5300000003</v>
      </c>
      <c r="G1155" s="36">
        <f t="shared" si="119"/>
        <v>0</v>
      </c>
      <c r="H1155" s="9">
        <f>H1156</f>
        <v>6906190.5300000003</v>
      </c>
      <c r="I1155" s="9">
        <f>I1156</f>
        <v>6906190.5300000003</v>
      </c>
      <c r="J1155" s="20"/>
      <c r="K1155" s="21"/>
    </row>
    <row r="1156" spans="1:11" s="22" customFormat="1" ht="31.5" customHeight="1" outlineLevel="7" x14ac:dyDescent="0.25">
      <c r="A1156" s="26" t="s">
        <v>23</v>
      </c>
      <c r="B1156" s="13" t="s">
        <v>598</v>
      </c>
      <c r="C1156" s="13" t="s">
        <v>839</v>
      </c>
      <c r="D1156" s="13" t="s">
        <v>933</v>
      </c>
      <c r="E1156" s="13" t="s">
        <v>24</v>
      </c>
      <c r="F1156" s="9">
        <v>6906190.5300000003</v>
      </c>
      <c r="G1156" s="36">
        <f t="shared" si="119"/>
        <v>0</v>
      </c>
      <c r="H1156" s="9">
        <v>6906190.5300000003</v>
      </c>
      <c r="I1156" s="9">
        <v>6906190.5300000003</v>
      </c>
      <c r="J1156" s="20"/>
      <c r="K1156" s="21"/>
    </row>
    <row r="1157" spans="1:11" s="22" customFormat="1" ht="18" customHeight="1" outlineLevel="7" x14ac:dyDescent="0.25">
      <c r="A1157" s="28" t="s">
        <v>973</v>
      </c>
      <c r="B1157" s="13" t="s">
        <v>598</v>
      </c>
      <c r="C1157" s="13" t="s">
        <v>839</v>
      </c>
      <c r="D1157" s="13" t="s">
        <v>972</v>
      </c>
      <c r="E1157" s="13"/>
      <c r="F1157" s="9">
        <f>F1158</f>
        <v>16666666.67</v>
      </c>
      <c r="G1157" s="36">
        <f t="shared" si="119"/>
        <v>0</v>
      </c>
      <c r="H1157" s="9">
        <f>H1158</f>
        <v>16666666.67</v>
      </c>
      <c r="I1157" s="9">
        <f>I1158</f>
        <v>16666666.67</v>
      </c>
      <c r="J1157" s="20"/>
      <c r="K1157" s="21"/>
    </row>
    <row r="1158" spans="1:11" s="22" customFormat="1" ht="33" customHeight="1" outlineLevel="7" x14ac:dyDescent="0.25">
      <c r="A1158" s="26" t="s">
        <v>21</v>
      </c>
      <c r="B1158" s="13" t="s">
        <v>598</v>
      </c>
      <c r="C1158" s="13" t="s">
        <v>839</v>
      </c>
      <c r="D1158" s="13" t="s">
        <v>972</v>
      </c>
      <c r="E1158" s="13" t="s">
        <v>22</v>
      </c>
      <c r="F1158" s="9">
        <f>F1159</f>
        <v>16666666.67</v>
      </c>
      <c r="G1158" s="36">
        <f t="shared" si="119"/>
        <v>0</v>
      </c>
      <c r="H1158" s="9">
        <f>H1159</f>
        <v>16666666.67</v>
      </c>
      <c r="I1158" s="9">
        <f>I1159</f>
        <v>16666666.67</v>
      </c>
      <c r="J1158" s="20"/>
      <c r="K1158" s="21"/>
    </row>
    <row r="1159" spans="1:11" s="22" customFormat="1" ht="33" customHeight="1" outlineLevel="7" x14ac:dyDescent="0.25">
      <c r="A1159" s="26" t="s">
        <v>23</v>
      </c>
      <c r="B1159" s="13" t="s">
        <v>598</v>
      </c>
      <c r="C1159" s="13" t="s">
        <v>839</v>
      </c>
      <c r="D1159" s="13" t="s">
        <v>972</v>
      </c>
      <c r="E1159" s="13" t="s">
        <v>24</v>
      </c>
      <c r="F1159" s="9">
        <v>16666666.67</v>
      </c>
      <c r="G1159" s="36">
        <f t="shared" si="119"/>
        <v>0</v>
      </c>
      <c r="H1159" s="9">
        <v>16666666.67</v>
      </c>
      <c r="I1159" s="9">
        <v>16666666.67</v>
      </c>
      <c r="J1159" s="20"/>
      <c r="K1159" s="21"/>
    </row>
    <row r="1160" spans="1:11" s="22" customFormat="1" ht="33.75" customHeight="1" outlineLevel="7" x14ac:dyDescent="0.25">
      <c r="A1160" s="26" t="s">
        <v>1037</v>
      </c>
      <c r="B1160" s="13" t="s">
        <v>598</v>
      </c>
      <c r="C1160" s="13" t="s">
        <v>839</v>
      </c>
      <c r="D1160" s="13" t="s">
        <v>1038</v>
      </c>
      <c r="E1160" s="13"/>
      <c r="F1160" s="9">
        <f>F1161</f>
        <v>105000</v>
      </c>
      <c r="G1160" s="36">
        <f t="shared" si="119"/>
        <v>0</v>
      </c>
      <c r="H1160" s="9">
        <f>H1161</f>
        <v>105000</v>
      </c>
      <c r="I1160" s="9">
        <f>I1161</f>
        <v>105000</v>
      </c>
      <c r="J1160" s="20"/>
      <c r="K1160" s="21"/>
    </row>
    <row r="1161" spans="1:11" s="22" customFormat="1" ht="32.25" customHeight="1" outlineLevel="7" x14ac:dyDescent="0.25">
      <c r="A1161" s="26" t="s">
        <v>21</v>
      </c>
      <c r="B1161" s="13" t="s">
        <v>598</v>
      </c>
      <c r="C1161" s="13" t="s">
        <v>839</v>
      </c>
      <c r="D1161" s="13" t="s">
        <v>1038</v>
      </c>
      <c r="E1161" s="13" t="s">
        <v>22</v>
      </c>
      <c r="F1161" s="9">
        <f>F1162</f>
        <v>105000</v>
      </c>
      <c r="G1161" s="36">
        <f t="shared" si="119"/>
        <v>0</v>
      </c>
      <c r="H1161" s="9">
        <f>H1162</f>
        <v>105000</v>
      </c>
      <c r="I1161" s="9">
        <f>I1162</f>
        <v>105000</v>
      </c>
      <c r="J1161" s="20"/>
      <c r="K1161" s="21"/>
    </row>
    <row r="1162" spans="1:11" s="22" customFormat="1" ht="33.75" customHeight="1" outlineLevel="7" x14ac:dyDescent="0.25">
      <c r="A1162" s="26" t="s">
        <v>23</v>
      </c>
      <c r="B1162" s="13" t="s">
        <v>598</v>
      </c>
      <c r="C1162" s="13" t="s">
        <v>839</v>
      </c>
      <c r="D1162" s="13" t="s">
        <v>1038</v>
      </c>
      <c r="E1162" s="13" t="s">
        <v>24</v>
      </c>
      <c r="F1162" s="9">
        <v>105000</v>
      </c>
      <c r="G1162" s="36">
        <f t="shared" si="119"/>
        <v>0</v>
      </c>
      <c r="H1162" s="9">
        <v>105000</v>
      </c>
      <c r="I1162" s="9">
        <v>105000</v>
      </c>
      <c r="J1162" s="20"/>
      <c r="K1162" s="21"/>
    </row>
    <row r="1163" spans="1:11" s="22" customFormat="1" ht="45" outlineLevel="7" x14ac:dyDescent="0.25">
      <c r="A1163" s="26" t="s">
        <v>397</v>
      </c>
      <c r="B1163" s="13" t="s">
        <v>598</v>
      </c>
      <c r="C1163" s="13" t="s">
        <v>839</v>
      </c>
      <c r="D1163" s="13" t="s">
        <v>398</v>
      </c>
      <c r="E1163" s="13"/>
      <c r="F1163" s="9">
        <f>F1164</f>
        <v>48000</v>
      </c>
      <c r="G1163" s="36">
        <f t="shared" si="119"/>
        <v>0</v>
      </c>
      <c r="H1163" s="9">
        <f t="shared" ref="H1163:I1167" si="123">H1164</f>
        <v>48000</v>
      </c>
      <c r="I1163" s="9">
        <f t="shared" si="123"/>
        <v>48000</v>
      </c>
      <c r="J1163" s="20"/>
      <c r="K1163" s="21"/>
    </row>
    <row r="1164" spans="1:11" s="22" customFormat="1" ht="30" outlineLevel="7" x14ac:dyDescent="0.25">
      <c r="A1164" s="26" t="s">
        <v>767</v>
      </c>
      <c r="B1164" s="13" t="s">
        <v>598</v>
      </c>
      <c r="C1164" s="13" t="s">
        <v>839</v>
      </c>
      <c r="D1164" s="13" t="s">
        <v>768</v>
      </c>
      <c r="E1164" s="13"/>
      <c r="F1164" s="9">
        <f>F1165</f>
        <v>48000</v>
      </c>
      <c r="G1164" s="36">
        <f t="shared" si="119"/>
        <v>0</v>
      </c>
      <c r="H1164" s="9">
        <f t="shared" si="123"/>
        <v>48000</v>
      </c>
      <c r="I1164" s="9">
        <f t="shared" si="123"/>
        <v>48000</v>
      </c>
      <c r="J1164" s="20"/>
      <c r="K1164" s="21"/>
    </row>
    <row r="1165" spans="1:11" s="22" customFormat="1" outlineLevel="2" x14ac:dyDescent="0.25">
      <c r="A1165" s="26" t="s">
        <v>769</v>
      </c>
      <c r="B1165" s="13" t="s">
        <v>598</v>
      </c>
      <c r="C1165" s="13" t="s">
        <v>839</v>
      </c>
      <c r="D1165" s="13" t="s">
        <v>770</v>
      </c>
      <c r="E1165" s="13"/>
      <c r="F1165" s="9">
        <f>F1166</f>
        <v>48000</v>
      </c>
      <c r="G1165" s="36">
        <f t="shared" si="119"/>
        <v>0</v>
      </c>
      <c r="H1165" s="9">
        <f t="shared" si="123"/>
        <v>48000</v>
      </c>
      <c r="I1165" s="9">
        <f t="shared" si="123"/>
        <v>48000</v>
      </c>
      <c r="J1165" s="20"/>
      <c r="K1165" s="21"/>
    </row>
    <row r="1166" spans="1:11" s="22" customFormat="1" ht="18" customHeight="1" outlineLevel="3" x14ac:dyDescent="0.25">
      <c r="A1166" s="26" t="s">
        <v>861</v>
      </c>
      <c r="B1166" s="13" t="s">
        <v>598</v>
      </c>
      <c r="C1166" s="13" t="s">
        <v>839</v>
      </c>
      <c r="D1166" s="13" t="s">
        <v>860</v>
      </c>
      <c r="E1166" s="13"/>
      <c r="F1166" s="9">
        <f>F1167</f>
        <v>48000</v>
      </c>
      <c r="G1166" s="36">
        <f t="shared" si="119"/>
        <v>0</v>
      </c>
      <c r="H1166" s="9">
        <f t="shared" si="123"/>
        <v>48000</v>
      </c>
      <c r="I1166" s="9">
        <f t="shared" si="123"/>
        <v>48000</v>
      </c>
      <c r="J1166" s="20"/>
      <c r="K1166" s="21"/>
    </row>
    <row r="1167" spans="1:11" s="22" customFormat="1" ht="30" outlineLevel="5" x14ac:dyDescent="0.25">
      <c r="A1167" s="26" t="s">
        <v>21</v>
      </c>
      <c r="B1167" s="13" t="s">
        <v>598</v>
      </c>
      <c r="C1167" s="13" t="s">
        <v>839</v>
      </c>
      <c r="D1167" s="13" t="s">
        <v>860</v>
      </c>
      <c r="E1167" s="13" t="s">
        <v>22</v>
      </c>
      <c r="F1167" s="9">
        <f>F1168</f>
        <v>48000</v>
      </c>
      <c r="G1167" s="36">
        <f t="shared" si="119"/>
        <v>0</v>
      </c>
      <c r="H1167" s="9">
        <f t="shared" si="123"/>
        <v>48000</v>
      </c>
      <c r="I1167" s="9">
        <f t="shared" si="123"/>
        <v>48000</v>
      </c>
      <c r="J1167" s="20"/>
      <c r="K1167" s="21"/>
    </row>
    <row r="1168" spans="1:11" s="22" customFormat="1" ht="30" outlineLevel="6" x14ac:dyDescent="0.25">
      <c r="A1168" s="26" t="s">
        <v>23</v>
      </c>
      <c r="B1168" s="13" t="s">
        <v>598</v>
      </c>
      <c r="C1168" s="13" t="s">
        <v>839</v>
      </c>
      <c r="D1168" s="13" t="s">
        <v>860</v>
      </c>
      <c r="E1168" s="13" t="s">
        <v>24</v>
      </c>
      <c r="F1168" s="9">
        <v>48000</v>
      </c>
      <c r="G1168" s="36">
        <f t="shared" si="119"/>
        <v>0</v>
      </c>
      <c r="H1168" s="9">
        <v>48000</v>
      </c>
      <c r="I1168" s="9">
        <v>48000</v>
      </c>
      <c r="J1168" s="20"/>
      <c r="K1168" s="21"/>
    </row>
    <row r="1169" spans="1:11" s="22" customFormat="1" outlineLevel="7" x14ac:dyDescent="0.25">
      <c r="A1169" s="23" t="s">
        <v>674</v>
      </c>
      <c r="B1169" s="24" t="s">
        <v>598</v>
      </c>
      <c r="C1169" s="24" t="s">
        <v>840</v>
      </c>
      <c r="D1169" s="24"/>
      <c r="E1169" s="24"/>
      <c r="F1169" s="25">
        <f>F1170+F1198+F1204+F1209</f>
        <v>11599698.559999999</v>
      </c>
      <c r="G1169" s="36">
        <f t="shared" si="119"/>
        <v>-891411.79999999702</v>
      </c>
      <c r="H1169" s="25">
        <f>H1170+H1198+H1204+H1209</f>
        <v>11876499.809999999</v>
      </c>
      <c r="I1169" s="25">
        <f>I1170+I1198+I1204+I1209</f>
        <v>10708286.760000002</v>
      </c>
      <c r="J1169" s="20"/>
      <c r="K1169" s="21"/>
    </row>
    <row r="1170" spans="1:11" s="22" customFormat="1" outlineLevel="7" x14ac:dyDescent="0.25">
      <c r="A1170" s="26" t="s">
        <v>84</v>
      </c>
      <c r="B1170" s="13" t="s">
        <v>598</v>
      </c>
      <c r="C1170" s="13" t="s">
        <v>840</v>
      </c>
      <c r="D1170" s="13" t="s">
        <v>85</v>
      </c>
      <c r="E1170" s="13"/>
      <c r="F1170" s="9">
        <f>F1171+F1175+F1182+F1186+F1194</f>
        <v>8970735.959999999</v>
      </c>
      <c r="G1170" s="36">
        <f t="shared" si="119"/>
        <v>133753.08000000194</v>
      </c>
      <c r="H1170" s="9">
        <f>H1171+H1175+H1182+H1186+H1194</f>
        <v>9288303.709999999</v>
      </c>
      <c r="I1170" s="9">
        <f>I1171+I1175+I1182+I1186+I1194</f>
        <v>9104489.040000001</v>
      </c>
      <c r="J1170" s="20"/>
      <c r="K1170" s="21"/>
    </row>
    <row r="1171" spans="1:11" s="22" customFormat="1" ht="30" outlineLevel="5" x14ac:dyDescent="0.25">
      <c r="A1171" s="26" t="s">
        <v>675</v>
      </c>
      <c r="B1171" s="13" t="s">
        <v>598</v>
      </c>
      <c r="C1171" s="13" t="s">
        <v>840</v>
      </c>
      <c r="D1171" s="13" t="s">
        <v>676</v>
      </c>
      <c r="E1171" s="13"/>
      <c r="F1171" s="9">
        <f>F1172</f>
        <v>44000</v>
      </c>
      <c r="G1171" s="36">
        <f t="shared" si="119"/>
        <v>-9.9999999998544808E-2</v>
      </c>
      <c r="H1171" s="9">
        <f t="shared" ref="H1171:I1173" si="124">H1172</f>
        <v>44000</v>
      </c>
      <c r="I1171" s="9">
        <f t="shared" si="124"/>
        <v>43999.9</v>
      </c>
      <c r="J1171" s="20"/>
      <c r="K1171" s="21"/>
    </row>
    <row r="1172" spans="1:11" s="22" customFormat="1" outlineLevel="6" x14ac:dyDescent="0.25">
      <c r="A1172" s="26" t="s">
        <v>677</v>
      </c>
      <c r="B1172" s="13" t="s">
        <v>598</v>
      </c>
      <c r="C1172" s="13" t="s">
        <v>840</v>
      </c>
      <c r="D1172" s="13" t="s">
        <v>678</v>
      </c>
      <c r="E1172" s="13"/>
      <c r="F1172" s="9">
        <f>F1173</f>
        <v>44000</v>
      </c>
      <c r="G1172" s="36">
        <f t="shared" si="119"/>
        <v>-9.9999999998544808E-2</v>
      </c>
      <c r="H1172" s="9">
        <f t="shared" si="124"/>
        <v>44000</v>
      </c>
      <c r="I1172" s="9">
        <f t="shared" si="124"/>
        <v>43999.9</v>
      </c>
      <c r="J1172" s="20"/>
      <c r="K1172" s="21"/>
    </row>
    <row r="1173" spans="1:11" s="22" customFormat="1" ht="30" outlineLevel="7" x14ac:dyDescent="0.25">
      <c r="A1173" s="26" t="s">
        <v>21</v>
      </c>
      <c r="B1173" s="13" t="s">
        <v>598</v>
      </c>
      <c r="C1173" s="13" t="s">
        <v>840</v>
      </c>
      <c r="D1173" s="13" t="s">
        <v>678</v>
      </c>
      <c r="E1173" s="13" t="s">
        <v>22</v>
      </c>
      <c r="F1173" s="9">
        <f>F1174</f>
        <v>44000</v>
      </c>
      <c r="G1173" s="36">
        <f t="shared" si="119"/>
        <v>-9.9999999998544808E-2</v>
      </c>
      <c r="H1173" s="9">
        <f t="shared" si="124"/>
        <v>44000</v>
      </c>
      <c r="I1173" s="9">
        <f t="shared" si="124"/>
        <v>43999.9</v>
      </c>
      <c r="J1173" s="20"/>
      <c r="K1173" s="21"/>
    </row>
    <row r="1174" spans="1:11" s="22" customFormat="1" ht="30" outlineLevel="7" x14ac:dyDescent="0.25">
      <c r="A1174" s="26" t="s">
        <v>23</v>
      </c>
      <c r="B1174" s="13" t="s">
        <v>598</v>
      </c>
      <c r="C1174" s="13" t="s">
        <v>840</v>
      </c>
      <c r="D1174" s="13" t="s">
        <v>678</v>
      </c>
      <c r="E1174" s="13" t="s">
        <v>24</v>
      </c>
      <c r="F1174" s="9">
        <v>44000</v>
      </c>
      <c r="G1174" s="36">
        <f t="shared" si="119"/>
        <v>-9.9999999998544808E-2</v>
      </c>
      <c r="H1174" s="9">
        <v>44000</v>
      </c>
      <c r="I1174" s="9">
        <v>43999.9</v>
      </c>
      <c r="J1174" s="20"/>
      <c r="K1174" s="21"/>
    </row>
    <row r="1175" spans="1:11" s="22" customFormat="1" ht="30" outlineLevel="6" x14ac:dyDescent="0.25">
      <c r="A1175" s="26" t="s">
        <v>679</v>
      </c>
      <c r="B1175" s="13" t="s">
        <v>598</v>
      </c>
      <c r="C1175" s="13" t="s">
        <v>840</v>
      </c>
      <c r="D1175" s="13" t="s">
        <v>680</v>
      </c>
      <c r="E1175" s="13"/>
      <c r="F1175" s="9">
        <f>F1176+F1179</f>
        <v>118000</v>
      </c>
      <c r="G1175" s="36">
        <f t="shared" si="119"/>
        <v>-50480</v>
      </c>
      <c r="H1175" s="9">
        <f>H1176+H1179</f>
        <v>88543.29</v>
      </c>
      <c r="I1175" s="9">
        <f>I1176+I1179</f>
        <v>67520</v>
      </c>
      <c r="J1175" s="20"/>
      <c r="K1175" s="21"/>
    </row>
    <row r="1176" spans="1:11" s="22" customFormat="1" ht="30" outlineLevel="7" x14ac:dyDescent="0.25">
      <c r="A1176" s="26" t="s">
        <v>681</v>
      </c>
      <c r="B1176" s="13" t="s">
        <v>598</v>
      </c>
      <c r="C1176" s="13" t="s">
        <v>840</v>
      </c>
      <c r="D1176" s="13" t="s">
        <v>682</v>
      </c>
      <c r="E1176" s="13"/>
      <c r="F1176" s="9">
        <f>F1177</f>
        <v>118000</v>
      </c>
      <c r="G1176" s="36">
        <f t="shared" si="119"/>
        <v>-50480</v>
      </c>
      <c r="H1176" s="9">
        <f>H1177</f>
        <v>88543.29</v>
      </c>
      <c r="I1176" s="9">
        <f>I1177</f>
        <v>67520</v>
      </c>
      <c r="J1176" s="20"/>
      <c r="K1176" s="21"/>
    </row>
    <row r="1177" spans="1:11" s="22" customFormat="1" ht="30" outlineLevel="7" x14ac:dyDescent="0.25">
      <c r="A1177" s="26" t="s">
        <v>21</v>
      </c>
      <c r="B1177" s="13" t="s">
        <v>598</v>
      </c>
      <c r="C1177" s="13" t="s">
        <v>840</v>
      </c>
      <c r="D1177" s="13" t="s">
        <v>682</v>
      </c>
      <c r="E1177" s="13" t="s">
        <v>22</v>
      </c>
      <c r="F1177" s="9">
        <f>F1178</f>
        <v>118000</v>
      </c>
      <c r="G1177" s="36">
        <f t="shared" si="119"/>
        <v>-50480</v>
      </c>
      <c r="H1177" s="9">
        <f>H1178</f>
        <v>88543.29</v>
      </c>
      <c r="I1177" s="9">
        <f>I1178</f>
        <v>67520</v>
      </c>
      <c r="J1177" s="20"/>
      <c r="K1177" s="21"/>
    </row>
    <row r="1178" spans="1:11" s="22" customFormat="1" ht="30" outlineLevel="5" x14ac:dyDescent="0.25">
      <c r="A1178" s="26" t="s">
        <v>23</v>
      </c>
      <c r="B1178" s="13" t="s">
        <v>598</v>
      </c>
      <c r="C1178" s="13" t="s">
        <v>840</v>
      </c>
      <c r="D1178" s="13" t="s">
        <v>682</v>
      </c>
      <c r="E1178" s="13" t="s">
        <v>24</v>
      </c>
      <c r="F1178" s="9">
        <v>118000</v>
      </c>
      <c r="G1178" s="36">
        <f t="shared" si="119"/>
        <v>-50480</v>
      </c>
      <c r="H1178" s="9">
        <v>88543.29</v>
      </c>
      <c r="I1178" s="9">
        <v>67520</v>
      </c>
      <c r="J1178" s="20"/>
      <c r="K1178" s="21"/>
    </row>
    <row r="1179" spans="1:11" s="22" customFormat="1" ht="30" hidden="1" outlineLevel="6" x14ac:dyDescent="0.25">
      <c r="A1179" s="26" t="s">
        <v>683</v>
      </c>
      <c r="B1179" s="13" t="s">
        <v>598</v>
      </c>
      <c r="C1179" s="13" t="s">
        <v>840</v>
      </c>
      <c r="D1179" s="13" t="s">
        <v>684</v>
      </c>
      <c r="E1179" s="13"/>
      <c r="F1179" s="9">
        <f>F1180</f>
        <v>0</v>
      </c>
      <c r="G1179" s="36">
        <f t="shared" si="119"/>
        <v>0</v>
      </c>
      <c r="H1179" s="9">
        <f>H1180</f>
        <v>0</v>
      </c>
      <c r="I1179" s="9">
        <f>I1180</f>
        <v>0</v>
      </c>
      <c r="J1179" s="20"/>
      <c r="K1179" s="21"/>
    </row>
    <row r="1180" spans="1:11" s="22" customFormat="1" ht="30" hidden="1" outlineLevel="7" x14ac:dyDescent="0.25">
      <c r="A1180" s="26" t="s">
        <v>21</v>
      </c>
      <c r="B1180" s="13" t="s">
        <v>598</v>
      </c>
      <c r="C1180" s="13" t="s">
        <v>840</v>
      </c>
      <c r="D1180" s="13" t="s">
        <v>684</v>
      </c>
      <c r="E1180" s="13" t="s">
        <v>22</v>
      </c>
      <c r="F1180" s="9">
        <f>F1181</f>
        <v>0</v>
      </c>
      <c r="G1180" s="36">
        <f t="shared" si="119"/>
        <v>0</v>
      </c>
      <c r="H1180" s="9">
        <f>H1181</f>
        <v>0</v>
      </c>
      <c r="I1180" s="9">
        <f>I1181</f>
        <v>0</v>
      </c>
      <c r="J1180" s="20"/>
      <c r="K1180" s="21"/>
    </row>
    <row r="1181" spans="1:11" s="22" customFormat="1" ht="30" hidden="1" outlineLevel="7" x14ac:dyDescent="0.25">
      <c r="A1181" s="26" t="s">
        <v>23</v>
      </c>
      <c r="B1181" s="13" t="s">
        <v>598</v>
      </c>
      <c r="C1181" s="13" t="s">
        <v>840</v>
      </c>
      <c r="D1181" s="13" t="s">
        <v>684</v>
      </c>
      <c r="E1181" s="13" t="s">
        <v>24</v>
      </c>
      <c r="F1181" s="9">
        <v>0</v>
      </c>
      <c r="G1181" s="36">
        <f t="shared" si="119"/>
        <v>0</v>
      </c>
      <c r="H1181" s="9">
        <v>0</v>
      </c>
      <c r="I1181" s="9">
        <v>0</v>
      </c>
      <c r="J1181" s="20"/>
      <c r="K1181" s="21"/>
    </row>
    <row r="1182" spans="1:11" s="22" customFormat="1" ht="30" outlineLevel="5" collapsed="1" x14ac:dyDescent="0.25">
      <c r="A1182" s="26" t="s">
        <v>685</v>
      </c>
      <c r="B1182" s="13" t="s">
        <v>598</v>
      </c>
      <c r="C1182" s="13" t="s">
        <v>840</v>
      </c>
      <c r="D1182" s="13" t="s">
        <v>686</v>
      </c>
      <c r="E1182" s="13"/>
      <c r="F1182" s="9">
        <f>F1183</f>
        <v>340000</v>
      </c>
      <c r="G1182" s="36">
        <f t="shared" si="119"/>
        <v>-150180</v>
      </c>
      <c r="H1182" s="9">
        <f t="shared" ref="H1182:I1184" si="125">H1183</f>
        <v>189820</v>
      </c>
      <c r="I1182" s="9">
        <f t="shared" si="125"/>
        <v>189820</v>
      </c>
      <c r="J1182" s="20"/>
      <c r="K1182" s="21"/>
    </row>
    <row r="1183" spans="1:11" s="22" customFormat="1" outlineLevel="6" x14ac:dyDescent="0.25">
      <c r="A1183" s="26" t="s">
        <v>687</v>
      </c>
      <c r="B1183" s="13" t="s">
        <v>598</v>
      </c>
      <c r="C1183" s="13" t="s">
        <v>840</v>
      </c>
      <c r="D1183" s="13" t="s">
        <v>688</v>
      </c>
      <c r="E1183" s="13"/>
      <c r="F1183" s="9">
        <f>F1184</f>
        <v>340000</v>
      </c>
      <c r="G1183" s="36">
        <f t="shared" si="119"/>
        <v>-150180</v>
      </c>
      <c r="H1183" s="9">
        <f t="shared" si="125"/>
        <v>189820</v>
      </c>
      <c r="I1183" s="9">
        <f t="shared" si="125"/>
        <v>189820</v>
      </c>
      <c r="J1183" s="20"/>
      <c r="K1183" s="21"/>
    </row>
    <row r="1184" spans="1:11" s="22" customFormat="1" ht="32.25" customHeight="1" outlineLevel="7" x14ac:dyDescent="0.25">
      <c r="A1184" s="26" t="s">
        <v>21</v>
      </c>
      <c r="B1184" s="13" t="s">
        <v>598</v>
      </c>
      <c r="C1184" s="13" t="s">
        <v>840</v>
      </c>
      <c r="D1184" s="13" t="s">
        <v>688</v>
      </c>
      <c r="E1184" s="13" t="s">
        <v>22</v>
      </c>
      <c r="F1184" s="9">
        <f>F1185</f>
        <v>340000</v>
      </c>
      <c r="G1184" s="36">
        <f t="shared" si="119"/>
        <v>-150180</v>
      </c>
      <c r="H1184" s="9">
        <f t="shared" si="125"/>
        <v>189820</v>
      </c>
      <c r="I1184" s="9">
        <f t="shared" si="125"/>
        <v>189820</v>
      </c>
      <c r="J1184" s="20"/>
      <c r="K1184" s="21"/>
    </row>
    <row r="1185" spans="1:11" s="22" customFormat="1" ht="30" outlineLevel="7" x14ac:dyDescent="0.25">
      <c r="A1185" s="26" t="s">
        <v>23</v>
      </c>
      <c r="B1185" s="13" t="s">
        <v>598</v>
      </c>
      <c r="C1185" s="13" t="s">
        <v>840</v>
      </c>
      <c r="D1185" s="13" t="s">
        <v>688</v>
      </c>
      <c r="E1185" s="13" t="s">
        <v>24</v>
      </c>
      <c r="F1185" s="9">
        <v>340000</v>
      </c>
      <c r="G1185" s="36">
        <f t="shared" si="119"/>
        <v>-150180</v>
      </c>
      <c r="H1185" s="9">
        <v>189820</v>
      </c>
      <c r="I1185" s="9">
        <v>189820</v>
      </c>
      <c r="J1185" s="20"/>
      <c r="K1185" s="21"/>
    </row>
    <row r="1186" spans="1:11" s="22" customFormat="1" outlineLevel="7" x14ac:dyDescent="0.25">
      <c r="A1186" s="26" t="s">
        <v>689</v>
      </c>
      <c r="B1186" s="13" t="s">
        <v>598</v>
      </c>
      <c r="C1186" s="13" t="s">
        <v>840</v>
      </c>
      <c r="D1186" s="13" t="s">
        <v>690</v>
      </c>
      <c r="E1186" s="13"/>
      <c r="F1186" s="9">
        <f>F1187</f>
        <v>8433170.0199999996</v>
      </c>
      <c r="G1186" s="36">
        <f t="shared" si="119"/>
        <v>369979.12000000104</v>
      </c>
      <c r="H1186" s="9">
        <f>H1187</f>
        <v>8965940.4199999999</v>
      </c>
      <c r="I1186" s="9">
        <f>I1187</f>
        <v>8803149.1400000006</v>
      </c>
      <c r="J1186" s="20"/>
      <c r="K1186" s="21"/>
    </row>
    <row r="1187" spans="1:11" s="22" customFormat="1" outlineLevel="7" x14ac:dyDescent="0.25">
      <c r="A1187" s="26" t="s">
        <v>691</v>
      </c>
      <c r="B1187" s="13" t="s">
        <v>598</v>
      </c>
      <c r="C1187" s="13" t="s">
        <v>840</v>
      </c>
      <c r="D1187" s="13" t="s">
        <v>692</v>
      </c>
      <c r="E1187" s="13"/>
      <c r="F1187" s="9">
        <f>F1188+F1190+F1192</f>
        <v>8433170.0199999996</v>
      </c>
      <c r="G1187" s="36">
        <f t="shared" si="119"/>
        <v>369979.12000000104</v>
      </c>
      <c r="H1187" s="9">
        <f>H1188+H1190+H1192</f>
        <v>8965940.4199999999</v>
      </c>
      <c r="I1187" s="9">
        <f>I1188+I1190+I1192</f>
        <v>8803149.1400000006</v>
      </c>
      <c r="J1187" s="20"/>
      <c r="K1187" s="21"/>
    </row>
    <row r="1188" spans="1:11" s="22" customFormat="1" ht="49.5" customHeight="1" outlineLevel="7" x14ac:dyDescent="0.25">
      <c r="A1188" s="26" t="s">
        <v>12</v>
      </c>
      <c r="B1188" s="13" t="s">
        <v>598</v>
      </c>
      <c r="C1188" s="13" t="s">
        <v>840</v>
      </c>
      <c r="D1188" s="13" t="s">
        <v>692</v>
      </c>
      <c r="E1188" s="13" t="s">
        <v>13</v>
      </c>
      <c r="F1188" s="9">
        <f>F1189</f>
        <v>6793070</v>
      </c>
      <c r="G1188" s="36">
        <f t="shared" si="119"/>
        <v>522934.99000000022</v>
      </c>
      <c r="H1188" s="9">
        <f>H1189</f>
        <v>7333610.6100000003</v>
      </c>
      <c r="I1188" s="9">
        <f>I1189</f>
        <v>7316004.9900000002</v>
      </c>
      <c r="J1188" s="20"/>
      <c r="K1188" s="21"/>
    </row>
    <row r="1189" spans="1:11" s="22" customFormat="1" outlineLevel="7" x14ac:dyDescent="0.25">
      <c r="A1189" s="26" t="s">
        <v>176</v>
      </c>
      <c r="B1189" s="13" t="s">
        <v>598</v>
      </c>
      <c r="C1189" s="13" t="s">
        <v>840</v>
      </c>
      <c r="D1189" s="13" t="s">
        <v>692</v>
      </c>
      <c r="E1189" s="13" t="s">
        <v>177</v>
      </c>
      <c r="F1189" s="9">
        <v>6793070</v>
      </c>
      <c r="G1189" s="36">
        <f t="shared" si="119"/>
        <v>522934.99000000022</v>
      </c>
      <c r="H1189" s="9">
        <v>7333610.6100000003</v>
      </c>
      <c r="I1189" s="9">
        <v>7316004.9900000002</v>
      </c>
      <c r="J1189" s="20"/>
      <c r="K1189" s="21"/>
    </row>
    <row r="1190" spans="1:11" s="22" customFormat="1" ht="30" outlineLevel="5" x14ac:dyDescent="0.25">
      <c r="A1190" s="26" t="s">
        <v>21</v>
      </c>
      <c r="B1190" s="13" t="s">
        <v>598</v>
      </c>
      <c r="C1190" s="13" t="s">
        <v>840</v>
      </c>
      <c r="D1190" s="13" t="s">
        <v>692</v>
      </c>
      <c r="E1190" s="13" t="s">
        <v>22</v>
      </c>
      <c r="F1190" s="9">
        <f>F1191</f>
        <v>1632100.02</v>
      </c>
      <c r="G1190" s="36">
        <f t="shared" si="119"/>
        <v>-144955.87000000011</v>
      </c>
      <c r="H1190" s="9">
        <f>H1191</f>
        <v>1632329.81</v>
      </c>
      <c r="I1190" s="9">
        <f>I1191</f>
        <v>1487144.15</v>
      </c>
      <c r="J1190" s="20"/>
      <c r="K1190" s="21"/>
    </row>
    <row r="1191" spans="1:11" s="22" customFormat="1" ht="30" outlineLevel="6" x14ac:dyDescent="0.25">
      <c r="A1191" s="26" t="s">
        <v>23</v>
      </c>
      <c r="B1191" s="13" t="s">
        <v>598</v>
      </c>
      <c r="C1191" s="13" t="s">
        <v>840</v>
      </c>
      <c r="D1191" s="13" t="s">
        <v>692</v>
      </c>
      <c r="E1191" s="13" t="s">
        <v>24</v>
      </c>
      <c r="F1191" s="9">
        <v>1632100.02</v>
      </c>
      <c r="G1191" s="36">
        <f t="shared" si="119"/>
        <v>-144955.87000000011</v>
      </c>
      <c r="H1191" s="9">
        <v>1632329.81</v>
      </c>
      <c r="I1191" s="9">
        <v>1487144.15</v>
      </c>
      <c r="J1191" s="20"/>
      <c r="K1191" s="21"/>
    </row>
    <row r="1192" spans="1:11" s="22" customFormat="1" hidden="1" outlineLevel="7" x14ac:dyDescent="0.25">
      <c r="A1192" s="26" t="s">
        <v>25</v>
      </c>
      <c r="B1192" s="13" t="s">
        <v>598</v>
      </c>
      <c r="C1192" s="13" t="s">
        <v>840</v>
      </c>
      <c r="D1192" s="13" t="s">
        <v>692</v>
      </c>
      <c r="E1192" s="13" t="s">
        <v>26</v>
      </c>
      <c r="F1192" s="9">
        <f>F1193</f>
        <v>8000</v>
      </c>
      <c r="G1192" s="36">
        <f t="shared" si="119"/>
        <v>-8000</v>
      </c>
      <c r="H1192" s="9">
        <f>H1193</f>
        <v>0</v>
      </c>
      <c r="I1192" s="9">
        <f>I1193</f>
        <v>0</v>
      </c>
      <c r="J1192" s="20"/>
      <c r="K1192" s="21"/>
    </row>
    <row r="1193" spans="1:11" s="22" customFormat="1" hidden="1" outlineLevel="7" x14ac:dyDescent="0.25">
      <c r="A1193" s="26" t="s">
        <v>27</v>
      </c>
      <c r="B1193" s="13" t="s">
        <v>598</v>
      </c>
      <c r="C1193" s="13" t="s">
        <v>840</v>
      </c>
      <c r="D1193" s="13" t="s">
        <v>692</v>
      </c>
      <c r="E1193" s="13" t="s">
        <v>28</v>
      </c>
      <c r="F1193" s="9">
        <v>8000</v>
      </c>
      <c r="G1193" s="36">
        <f t="shared" si="119"/>
        <v>-8000</v>
      </c>
      <c r="H1193" s="9">
        <v>0</v>
      </c>
      <c r="I1193" s="9">
        <v>0</v>
      </c>
      <c r="J1193" s="20"/>
      <c r="K1193" s="21"/>
    </row>
    <row r="1194" spans="1:11" s="22" customFormat="1" ht="30" hidden="1" outlineLevel="7" x14ac:dyDescent="0.25">
      <c r="A1194" s="26" t="s">
        <v>608</v>
      </c>
      <c r="B1194" s="13" t="s">
        <v>598</v>
      </c>
      <c r="C1194" s="13" t="s">
        <v>840</v>
      </c>
      <c r="D1194" s="13" t="s">
        <v>609</v>
      </c>
      <c r="E1194" s="13"/>
      <c r="F1194" s="9">
        <f>F1195</f>
        <v>35565.94</v>
      </c>
      <c r="G1194" s="36">
        <f t="shared" si="119"/>
        <v>-35565.94</v>
      </c>
      <c r="H1194" s="9">
        <f t="shared" ref="H1194:I1196" si="126">H1195</f>
        <v>0</v>
      </c>
      <c r="I1194" s="9">
        <f t="shared" si="126"/>
        <v>0</v>
      </c>
      <c r="J1194" s="20"/>
      <c r="K1194" s="21"/>
    </row>
    <row r="1195" spans="1:11" s="22" customFormat="1" hidden="1" outlineLevel="7" x14ac:dyDescent="0.25">
      <c r="A1195" s="26" t="s">
        <v>610</v>
      </c>
      <c r="B1195" s="13" t="s">
        <v>598</v>
      </c>
      <c r="C1195" s="13" t="s">
        <v>840</v>
      </c>
      <c r="D1195" s="13" t="s">
        <v>611</v>
      </c>
      <c r="E1195" s="13"/>
      <c r="F1195" s="9">
        <f>F1196</f>
        <v>35565.94</v>
      </c>
      <c r="G1195" s="36">
        <f t="shared" si="119"/>
        <v>-35565.94</v>
      </c>
      <c r="H1195" s="9">
        <f t="shared" si="126"/>
        <v>0</v>
      </c>
      <c r="I1195" s="9">
        <f t="shared" si="126"/>
        <v>0</v>
      </c>
      <c r="J1195" s="20"/>
      <c r="K1195" s="21"/>
    </row>
    <row r="1196" spans="1:11" s="22" customFormat="1" ht="30" hidden="1" outlineLevel="7" x14ac:dyDescent="0.25">
      <c r="A1196" s="26" t="s">
        <v>21</v>
      </c>
      <c r="B1196" s="13" t="s">
        <v>598</v>
      </c>
      <c r="C1196" s="13" t="s">
        <v>840</v>
      </c>
      <c r="D1196" s="13" t="s">
        <v>611</v>
      </c>
      <c r="E1196" s="13" t="s">
        <v>22</v>
      </c>
      <c r="F1196" s="9">
        <f>F1197</f>
        <v>35565.94</v>
      </c>
      <c r="G1196" s="36">
        <f t="shared" si="119"/>
        <v>-35565.94</v>
      </c>
      <c r="H1196" s="9">
        <f t="shared" si="126"/>
        <v>0</v>
      </c>
      <c r="I1196" s="9">
        <f t="shared" si="126"/>
        <v>0</v>
      </c>
      <c r="J1196" s="20"/>
      <c r="K1196" s="21"/>
    </row>
    <row r="1197" spans="1:11" s="22" customFormat="1" ht="30" hidden="1" outlineLevel="7" x14ac:dyDescent="0.25">
      <c r="A1197" s="26" t="s">
        <v>23</v>
      </c>
      <c r="B1197" s="13" t="s">
        <v>598</v>
      </c>
      <c r="C1197" s="13" t="s">
        <v>840</v>
      </c>
      <c r="D1197" s="13" t="s">
        <v>611</v>
      </c>
      <c r="E1197" s="13" t="s">
        <v>24</v>
      </c>
      <c r="F1197" s="9">
        <v>35565.94</v>
      </c>
      <c r="G1197" s="36">
        <f t="shared" si="119"/>
        <v>-35565.94</v>
      </c>
      <c r="H1197" s="9">
        <v>0</v>
      </c>
      <c r="I1197" s="9">
        <v>0</v>
      </c>
      <c r="J1197" s="20"/>
      <c r="K1197" s="21"/>
    </row>
    <row r="1198" spans="1:11" s="22" customFormat="1" ht="45" hidden="1" outlineLevel="7" x14ac:dyDescent="0.25">
      <c r="A1198" s="26" t="s">
        <v>397</v>
      </c>
      <c r="B1198" s="13" t="s">
        <v>598</v>
      </c>
      <c r="C1198" s="13" t="s">
        <v>839</v>
      </c>
      <c r="D1198" s="13" t="s">
        <v>398</v>
      </c>
      <c r="E1198" s="13"/>
      <c r="F1198" s="9">
        <f>F1199</f>
        <v>0</v>
      </c>
      <c r="G1198" s="36">
        <f t="shared" si="119"/>
        <v>0</v>
      </c>
      <c r="H1198" s="9">
        <f t="shared" ref="H1198:I1202" si="127">H1199</f>
        <v>0</v>
      </c>
      <c r="I1198" s="9">
        <f t="shared" si="127"/>
        <v>0</v>
      </c>
      <c r="J1198" s="20"/>
      <c r="K1198" s="21"/>
    </row>
    <row r="1199" spans="1:11" s="22" customFormat="1" ht="30" hidden="1" outlineLevel="7" x14ac:dyDescent="0.25">
      <c r="A1199" s="26" t="s">
        <v>767</v>
      </c>
      <c r="B1199" s="13" t="s">
        <v>598</v>
      </c>
      <c r="C1199" s="13" t="s">
        <v>839</v>
      </c>
      <c r="D1199" s="13" t="s">
        <v>768</v>
      </c>
      <c r="E1199" s="13"/>
      <c r="F1199" s="9">
        <f>F1200</f>
        <v>0</v>
      </c>
      <c r="G1199" s="36">
        <f t="shared" si="119"/>
        <v>0</v>
      </c>
      <c r="H1199" s="9">
        <f t="shared" si="127"/>
        <v>0</v>
      </c>
      <c r="I1199" s="9">
        <f t="shared" si="127"/>
        <v>0</v>
      </c>
      <c r="J1199" s="20"/>
      <c r="K1199" s="21"/>
    </row>
    <row r="1200" spans="1:11" s="22" customFormat="1" hidden="1" outlineLevel="3" x14ac:dyDescent="0.25">
      <c r="A1200" s="26" t="s">
        <v>769</v>
      </c>
      <c r="B1200" s="13" t="s">
        <v>598</v>
      </c>
      <c r="C1200" s="13" t="s">
        <v>839</v>
      </c>
      <c r="D1200" s="13" t="s">
        <v>770</v>
      </c>
      <c r="E1200" s="13"/>
      <c r="F1200" s="9">
        <f>F1201</f>
        <v>0</v>
      </c>
      <c r="G1200" s="36">
        <f t="shared" ref="G1200:G1265" si="128">I1200-F1200</f>
        <v>0</v>
      </c>
      <c r="H1200" s="9">
        <f t="shared" si="127"/>
        <v>0</v>
      </c>
      <c r="I1200" s="9">
        <f t="shared" si="127"/>
        <v>0</v>
      </c>
      <c r="J1200" s="20"/>
      <c r="K1200" s="21"/>
    </row>
    <row r="1201" spans="1:11" s="22" customFormat="1" hidden="1" outlineLevel="5" x14ac:dyDescent="0.25">
      <c r="A1201" s="26" t="s">
        <v>861</v>
      </c>
      <c r="B1201" s="13" t="s">
        <v>598</v>
      </c>
      <c r="C1201" s="13" t="s">
        <v>839</v>
      </c>
      <c r="D1201" s="13" t="s">
        <v>860</v>
      </c>
      <c r="E1201" s="13"/>
      <c r="F1201" s="9">
        <f>F1202</f>
        <v>0</v>
      </c>
      <c r="G1201" s="36">
        <f t="shared" si="128"/>
        <v>0</v>
      </c>
      <c r="H1201" s="9">
        <f t="shared" si="127"/>
        <v>0</v>
      </c>
      <c r="I1201" s="9">
        <f t="shared" si="127"/>
        <v>0</v>
      </c>
      <c r="J1201" s="20"/>
      <c r="K1201" s="21"/>
    </row>
    <row r="1202" spans="1:11" s="22" customFormat="1" ht="30" hidden="1" outlineLevel="6" x14ac:dyDescent="0.25">
      <c r="A1202" s="26" t="s">
        <v>21</v>
      </c>
      <c r="B1202" s="13" t="s">
        <v>598</v>
      </c>
      <c r="C1202" s="13" t="s">
        <v>839</v>
      </c>
      <c r="D1202" s="13" t="s">
        <v>860</v>
      </c>
      <c r="E1202" s="13" t="s">
        <v>22</v>
      </c>
      <c r="F1202" s="9">
        <f>F1203</f>
        <v>0</v>
      </c>
      <c r="G1202" s="36">
        <f t="shared" si="128"/>
        <v>0</v>
      </c>
      <c r="H1202" s="9">
        <f t="shared" si="127"/>
        <v>0</v>
      </c>
      <c r="I1202" s="9">
        <f t="shared" si="127"/>
        <v>0</v>
      </c>
      <c r="J1202" s="20"/>
      <c r="K1202" s="21"/>
    </row>
    <row r="1203" spans="1:11" s="22" customFormat="1" ht="48" hidden="1" customHeight="1" outlineLevel="7" x14ac:dyDescent="0.25">
      <c r="A1203" s="26" t="s">
        <v>23</v>
      </c>
      <c r="B1203" s="13" t="s">
        <v>598</v>
      </c>
      <c r="C1203" s="13" t="s">
        <v>839</v>
      </c>
      <c r="D1203" s="13" t="s">
        <v>860</v>
      </c>
      <c r="E1203" s="13" t="s">
        <v>24</v>
      </c>
      <c r="F1203" s="9"/>
      <c r="G1203" s="36">
        <f t="shared" si="128"/>
        <v>0</v>
      </c>
      <c r="H1203" s="9"/>
      <c r="I1203" s="9"/>
      <c r="J1203" s="20"/>
      <c r="K1203" s="21"/>
    </row>
    <row r="1204" spans="1:11" s="22" customFormat="1" ht="47.25" customHeight="1" outlineLevel="7" x14ac:dyDescent="0.25">
      <c r="A1204" s="26" t="s">
        <v>980</v>
      </c>
      <c r="B1204" s="13" t="s">
        <v>598</v>
      </c>
      <c r="C1204" s="13" t="s">
        <v>840</v>
      </c>
      <c r="D1204" s="13" t="s">
        <v>9</v>
      </c>
      <c r="E1204" s="13"/>
      <c r="F1204" s="9">
        <f>F1205</f>
        <v>2533962.6</v>
      </c>
      <c r="G1204" s="36">
        <f t="shared" si="128"/>
        <v>-984398.38000000012</v>
      </c>
      <c r="H1204" s="9">
        <f t="shared" ref="H1204:I1207" si="129">H1205</f>
        <v>2533962.6</v>
      </c>
      <c r="I1204" s="9">
        <f t="shared" si="129"/>
        <v>1549564.22</v>
      </c>
      <c r="J1204" s="20"/>
      <c r="K1204" s="21"/>
    </row>
    <row r="1205" spans="1:11" s="22" customFormat="1" ht="30" outlineLevel="3" x14ac:dyDescent="0.25">
      <c r="A1205" s="26" t="s">
        <v>693</v>
      </c>
      <c r="B1205" s="13" t="s">
        <v>598</v>
      </c>
      <c r="C1205" s="13" t="s">
        <v>840</v>
      </c>
      <c r="D1205" s="13" t="s">
        <v>694</v>
      </c>
      <c r="E1205" s="13"/>
      <c r="F1205" s="9">
        <f>F1206</f>
        <v>2533962.6</v>
      </c>
      <c r="G1205" s="36">
        <f t="shared" si="128"/>
        <v>-984398.38000000012</v>
      </c>
      <c r="H1205" s="9">
        <f t="shared" si="129"/>
        <v>2533962.6</v>
      </c>
      <c r="I1205" s="9">
        <f t="shared" si="129"/>
        <v>1549564.22</v>
      </c>
      <c r="J1205" s="20"/>
      <c r="K1205" s="21"/>
    </row>
    <row r="1206" spans="1:11" s="22" customFormat="1" outlineLevel="5" x14ac:dyDescent="0.25">
      <c r="A1206" s="26" t="s">
        <v>695</v>
      </c>
      <c r="B1206" s="13" t="s">
        <v>598</v>
      </c>
      <c r="C1206" s="13" t="s">
        <v>840</v>
      </c>
      <c r="D1206" s="13" t="s">
        <v>696</v>
      </c>
      <c r="E1206" s="13"/>
      <c r="F1206" s="9">
        <f>F1207</f>
        <v>2533962.6</v>
      </c>
      <c r="G1206" s="36">
        <f t="shared" si="128"/>
        <v>-984398.38000000012</v>
      </c>
      <c r="H1206" s="9">
        <f t="shared" si="129"/>
        <v>2533962.6</v>
      </c>
      <c r="I1206" s="9">
        <f t="shared" si="129"/>
        <v>1549564.22</v>
      </c>
      <c r="J1206" s="20"/>
      <c r="K1206" s="21"/>
    </row>
    <row r="1207" spans="1:11" s="22" customFormat="1" ht="48" customHeight="1" outlineLevel="6" x14ac:dyDescent="0.25">
      <c r="A1207" s="26" t="s">
        <v>12</v>
      </c>
      <c r="B1207" s="13" t="s">
        <v>598</v>
      </c>
      <c r="C1207" s="13" t="s">
        <v>840</v>
      </c>
      <c r="D1207" s="13" t="s">
        <v>696</v>
      </c>
      <c r="E1207" s="13" t="s">
        <v>13</v>
      </c>
      <c r="F1207" s="9">
        <f>F1208</f>
        <v>2533962.6</v>
      </c>
      <c r="G1207" s="36">
        <f t="shared" si="128"/>
        <v>-984398.38000000012</v>
      </c>
      <c r="H1207" s="9">
        <f t="shared" si="129"/>
        <v>2533962.6</v>
      </c>
      <c r="I1207" s="9">
        <f t="shared" si="129"/>
        <v>1549564.22</v>
      </c>
      <c r="J1207" s="20"/>
      <c r="K1207" s="21"/>
    </row>
    <row r="1208" spans="1:11" s="22" customFormat="1" ht="21.75" customHeight="1" outlineLevel="7" x14ac:dyDescent="0.25">
      <c r="A1208" s="26" t="s">
        <v>14</v>
      </c>
      <c r="B1208" s="13" t="s">
        <v>598</v>
      </c>
      <c r="C1208" s="13" t="s">
        <v>840</v>
      </c>
      <c r="D1208" s="13" t="s">
        <v>696</v>
      </c>
      <c r="E1208" s="13" t="s">
        <v>15</v>
      </c>
      <c r="F1208" s="9">
        <v>2533962.6</v>
      </c>
      <c r="G1208" s="36">
        <f t="shared" si="128"/>
        <v>-984398.38000000012</v>
      </c>
      <c r="H1208" s="9">
        <v>2533962.6</v>
      </c>
      <c r="I1208" s="9">
        <v>1549564.22</v>
      </c>
      <c r="J1208" s="20"/>
      <c r="K1208" s="21"/>
    </row>
    <row r="1209" spans="1:11" s="22" customFormat="1" ht="30" outlineLevel="7" x14ac:dyDescent="0.25">
      <c r="A1209" s="26" t="s">
        <v>119</v>
      </c>
      <c r="B1209" s="13" t="s">
        <v>598</v>
      </c>
      <c r="C1209" s="13" t="s">
        <v>840</v>
      </c>
      <c r="D1209" s="13" t="s">
        <v>120</v>
      </c>
      <c r="E1209" s="13"/>
      <c r="F1209" s="9">
        <f>F1210+F1214+F1218</f>
        <v>95000</v>
      </c>
      <c r="G1209" s="36">
        <f t="shared" si="128"/>
        <v>-40766.5</v>
      </c>
      <c r="H1209" s="9">
        <f>H1210+H1214+H1218</f>
        <v>54233.5</v>
      </c>
      <c r="I1209" s="9">
        <f>I1210+I1214+I1218</f>
        <v>54233.5</v>
      </c>
      <c r="J1209" s="20"/>
      <c r="K1209" s="21"/>
    </row>
    <row r="1210" spans="1:11" s="22" customFormat="1" ht="45" outlineLevel="5" x14ac:dyDescent="0.25">
      <c r="A1210" s="26" t="s">
        <v>121</v>
      </c>
      <c r="B1210" s="13" t="s">
        <v>598</v>
      </c>
      <c r="C1210" s="13" t="s">
        <v>840</v>
      </c>
      <c r="D1210" s="13" t="s">
        <v>122</v>
      </c>
      <c r="E1210" s="13"/>
      <c r="F1210" s="9">
        <f>F1211</f>
        <v>85000</v>
      </c>
      <c r="G1210" s="36">
        <f t="shared" si="128"/>
        <v>-30766.5</v>
      </c>
      <c r="H1210" s="9">
        <f t="shared" ref="H1210:I1212" si="130">H1211</f>
        <v>54233.5</v>
      </c>
      <c r="I1210" s="9">
        <f t="shared" si="130"/>
        <v>54233.5</v>
      </c>
      <c r="J1210" s="20"/>
      <c r="K1210" s="21"/>
    </row>
    <row r="1211" spans="1:11" s="22" customFormat="1" ht="48.75" customHeight="1" outlineLevel="6" x14ac:dyDescent="0.25">
      <c r="A1211" s="26" t="s">
        <v>123</v>
      </c>
      <c r="B1211" s="13" t="s">
        <v>598</v>
      </c>
      <c r="C1211" s="13" t="s">
        <v>840</v>
      </c>
      <c r="D1211" s="13" t="s">
        <v>124</v>
      </c>
      <c r="E1211" s="13"/>
      <c r="F1211" s="9">
        <f>F1212</f>
        <v>85000</v>
      </c>
      <c r="G1211" s="36">
        <f t="shared" si="128"/>
        <v>-30766.5</v>
      </c>
      <c r="H1211" s="9">
        <f t="shared" si="130"/>
        <v>54233.5</v>
      </c>
      <c r="I1211" s="9">
        <f t="shared" si="130"/>
        <v>54233.5</v>
      </c>
      <c r="J1211" s="20"/>
      <c r="K1211" s="21"/>
    </row>
    <row r="1212" spans="1:11" s="22" customFormat="1" ht="45.75" customHeight="1" outlineLevel="7" x14ac:dyDescent="0.25">
      <c r="A1212" s="26" t="s">
        <v>12</v>
      </c>
      <c r="B1212" s="13" t="s">
        <v>598</v>
      </c>
      <c r="C1212" s="13" t="s">
        <v>840</v>
      </c>
      <c r="D1212" s="13" t="s">
        <v>124</v>
      </c>
      <c r="E1212" s="13" t="s">
        <v>13</v>
      </c>
      <c r="F1212" s="9">
        <f>F1213</f>
        <v>85000</v>
      </c>
      <c r="G1212" s="36">
        <f t="shared" si="128"/>
        <v>-30766.5</v>
      </c>
      <c r="H1212" s="9">
        <f t="shared" si="130"/>
        <v>54233.5</v>
      </c>
      <c r="I1212" s="9">
        <f t="shared" si="130"/>
        <v>54233.5</v>
      </c>
      <c r="J1212" s="20"/>
      <c r="K1212" s="21"/>
    </row>
    <row r="1213" spans="1:11" s="22" customFormat="1" ht="21.75" customHeight="1" outlineLevel="7" x14ac:dyDescent="0.25">
      <c r="A1213" s="26" t="s">
        <v>14</v>
      </c>
      <c r="B1213" s="13" t="s">
        <v>598</v>
      </c>
      <c r="C1213" s="13" t="s">
        <v>840</v>
      </c>
      <c r="D1213" s="13" t="s">
        <v>124</v>
      </c>
      <c r="E1213" s="13" t="s">
        <v>15</v>
      </c>
      <c r="F1213" s="9">
        <v>85000</v>
      </c>
      <c r="G1213" s="36">
        <f t="shared" si="128"/>
        <v>-30766.5</v>
      </c>
      <c r="H1213" s="9">
        <v>54233.5</v>
      </c>
      <c r="I1213" s="9">
        <v>54233.5</v>
      </c>
      <c r="J1213" s="20"/>
      <c r="K1213" s="21"/>
    </row>
    <row r="1214" spans="1:11" s="22" customFormat="1" ht="30" hidden="1" outlineLevel="5" x14ac:dyDescent="0.25">
      <c r="A1214" s="26" t="s">
        <v>129</v>
      </c>
      <c r="B1214" s="13" t="s">
        <v>598</v>
      </c>
      <c r="C1214" s="13" t="s">
        <v>840</v>
      </c>
      <c r="D1214" s="13" t="s">
        <v>130</v>
      </c>
      <c r="E1214" s="13"/>
      <c r="F1214" s="9">
        <f>F1215</f>
        <v>0</v>
      </c>
      <c r="G1214" s="36">
        <f t="shared" si="128"/>
        <v>0</v>
      </c>
      <c r="H1214" s="9">
        <f t="shared" ref="H1214:I1216" si="131">H1215</f>
        <v>0</v>
      </c>
      <c r="I1214" s="9">
        <f t="shared" si="131"/>
        <v>0</v>
      </c>
      <c r="J1214" s="20"/>
      <c r="K1214" s="21"/>
    </row>
    <row r="1215" spans="1:11" s="22" customFormat="1" hidden="1" outlineLevel="6" x14ac:dyDescent="0.25">
      <c r="A1215" s="26" t="s">
        <v>131</v>
      </c>
      <c r="B1215" s="13" t="s">
        <v>598</v>
      </c>
      <c r="C1215" s="13" t="s">
        <v>840</v>
      </c>
      <c r="D1215" s="13" t="s">
        <v>132</v>
      </c>
      <c r="E1215" s="13"/>
      <c r="F1215" s="9">
        <f>F1216</f>
        <v>0</v>
      </c>
      <c r="G1215" s="36">
        <f t="shared" si="128"/>
        <v>0</v>
      </c>
      <c r="H1215" s="9">
        <f t="shared" si="131"/>
        <v>0</v>
      </c>
      <c r="I1215" s="9">
        <f t="shared" si="131"/>
        <v>0</v>
      </c>
      <c r="J1215" s="20"/>
      <c r="K1215" s="21"/>
    </row>
    <row r="1216" spans="1:11" s="22" customFormat="1" ht="60" hidden="1" outlineLevel="7" x14ac:dyDescent="0.25">
      <c r="A1216" s="26" t="s">
        <v>12</v>
      </c>
      <c r="B1216" s="13" t="s">
        <v>598</v>
      </c>
      <c r="C1216" s="13" t="s">
        <v>840</v>
      </c>
      <c r="D1216" s="13" t="s">
        <v>132</v>
      </c>
      <c r="E1216" s="13" t="s">
        <v>13</v>
      </c>
      <c r="F1216" s="9">
        <f>F1217</f>
        <v>0</v>
      </c>
      <c r="G1216" s="36">
        <f t="shared" si="128"/>
        <v>0</v>
      </c>
      <c r="H1216" s="9">
        <f t="shared" si="131"/>
        <v>0</v>
      </c>
      <c r="I1216" s="9">
        <f t="shared" si="131"/>
        <v>0</v>
      </c>
      <c r="J1216" s="20"/>
      <c r="K1216" s="21"/>
    </row>
    <row r="1217" spans="1:11" s="22" customFormat="1" ht="30" hidden="1" outlineLevel="7" x14ac:dyDescent="0.25">
      <c r="A1217" s="26" t="s">
        <v>14</v>
      </c>
      <c r="B1217" s="13" t="s">
        <v>598</v>
      </c>
      <c r="C1217" s="13" t="s">
        <v>840</v>
      </c>
      <c r="D1217" s="13" t="s">
        <v>132</v>
      </c>
      <c r="E1217" s="13" t="s">
        <v>15</v>
      </c>
      <c r="F1217" s="9"/>
      <c r="G1217" s="36">
        <f t="shared" si="128"/>
        <v>0</v>
      </c>
      <c r="H1217" s="9"/>
      <c r="I1217" s="9"/>
      <c r="J1217" s="20"/>
      <c r="K1217" s="21"/>
    </row>
    <row r="1218" spans="1:11" s="22" customFormat="1" ht="30" hidden="1" x14ac:dyDescent="0.25">
      <c r="A1218" s="26" t="s">
        <v>133</v>
      </c>
      <c r="B1218" s="13" t="s">
        <v>598</v>
      </c>
      <c r="C1218" s="13" t="s">
        <v>840</v>
      </c>
      <c r="D1218" s="13" t="s">
        <v>134</v>
      </c>
      <c r="E1218" s="13"/>
      <c r="F1218" s="9">
        <f>F1219</f>
        <v>10000</v>
      </c>
      <c r="G1218" s="36">
        <f t="shared" si="128"/>
        <v>-10000</v>
      </c>
      <c r="H1218" s="9">
        <f t="shared" ref="H1218:I1220" si="132">H1219</f>
        <v>0</v>
      </c>
      <c r="I1218" s="9">
        <f t="shared" si="132"/>
        <v>0</v>
      </c>
      <c r="J1218" s="20"/>
      <c r="K1218" s="21"/>
    </row>
    <row r="1219" spans="1:11" s="22" customFormat="1" hidden="1" outlineLevel="1" x14ac:dyDescent="0.25">
      <c r="A1219" s="26" t="s">
        <v>135</v>
      </c>
      <c r="B1219" s="13" t="s">
        <v>598</v>
      </c>
      <c r="C1219" s="13" t="s">
        <v>840</v>
      </c>
      <c r="D1219" s="13" t="s">
        <v>136</v>
      </c>
      <c r="E1219" s="13"/>
      <c r="F1219" s="9">
        <f>F1220</f>
        <v>10000</v>
      </c>
      <c r="G1219" s="36">
        <f t="shared" si="128"/>
        <v>-10000</v>
      </c>
      <c r="H1219" s="9">
        <f t="shared" si="132"/>
        <v>0</v>
      </c>
      <c r="I1219" s="9">
        <f t="shared" si="132"/>
        <v>0</v>
      </c>
      <c r="J1219" s="20"/>
      <c r="K1219" s="21"/>
    </row>
    <row r="1220" spans="1:11" s="22" customFormat="1" ht="30" hidden="1" outlineLevel="2" x14ac:dyDescent="0.25">
      <c r="A1220" s="26" t="s">
        <v>21</v>
      </c>
      <c r="B1220" s="13" t="s">
        <v>598</v>
      </c>
      <c r="C1220" s="13" t="s">
        <v>840</v>
      </c>
      <c r="D1220" s="13" t="s">
        <v>136</v>
      </c>
      <c r="E1220" s="13" t="s">
        <v>22</v>
      </c>
      <c r="F1220" s="9">
        <f>F1221</f>
        <v>10000</v>
      </c>
      <c r="G1220" s="36">
        <f t="shared" si="128"/>
        <v>-10000</v>
      </c>
      <c r="H1220" s="9">
        <f t="shared" si="132"/>
        <v>0</v>
      </c>
      <c r="I1220" s="9">
        <f t="shared" si="132"/>
        <v>0</v>
      </c>
      <c r="J1220" s="20"/>
      <c r="K1220" s="21"/>
    </row>
    <row r="1221" spans="1:11" s="22" customFormat="1" ht="30" hidden="1" outlineLevel="3" x14ac:dyDescent="0.25">
      <c r="A1221" s="26" t="s">
        <v>23</v>
      </c>
      <c r="B1221" s="13" t="s">
        <v>598</v>
      </c>
      <c r="C1221" s="13" t="s">
        <v>840</v>
      </c>
      <c r="D1221" s="13" t="s">
        <v>136</v>
      </c>
      <c r="E1221" s="13" t="s">
        <v>24</v>
      </c>
      <c r="F1221" s="9">
        <v>10000</v>
      </c>
      <c r="G1221" s="36">
        <f t="shared" si="128"/>
        <v>-10000</v>
      </c>
      <c r="H1221" s="9">
        <v>0</v>
      </c>
      <c r="I1221" s="9">
        <v>0</v>
      </c>
      <c r="J1221" s="20"/>
      <c r="K1221" s="21"/>
    </row>
    <row r="1222" spans="1:11" s="22" customFormat="1" ht="28.5" outlineLevel="4" x14ac:dyDescent="0.25">
      <c r="A1222" s="17" t="s">
        <v>697</v>
      </c>
      <c r="B1222" s="18" t="s">
        <v>698</v>
      </c>
      <c r="C1222" s="13"/>
      <c r="D1222" s="13"/>
      <c r="E1222" s="13"/>
      <c r="F1222" s="19">
        <f>F1223+F1487</f>
        <v>823999386.80000007</v>
      </c>
      <c r="G1222" s="36">
        <f t="shared" si="128"/>
        <v>-21339444.470000148</v>
      </c>
      <c r="H1222" s="19">
        <f>H1223+H1487</f>
        <v>818305041.04000008</v>
      </c>
      <c r="I1222" s="19">
        <f>I1223+I1487</f>
        <v>802659942.32999992</v>
      </c>
      <c r="J1222" s="20"/>
      <c r="K1222" s="21"/>
    </row>
    <row r="1223" spans="1:11" s="22" customFormat="1" outlineLevel="5" x14ac:dyDescent="0.25">
      <c r="A1223" s="23" t="s">
        <v>381</v>
      </c>
      <c r="B1223" s="24" t="s">
        <v>698</v>
      </c>
      <c r="C1223" s="24" t="s">
        <v>822</v>
      </c>
      <c r="D1223" s="24"/>
      <c r="E1223" s="24"/>
      <c r="F1223" s="25">
        <f>F1224+F1273+F1361+F1398+F1411</f>
        <v>790710803.61000001</v>
      </c>
      <c r="G1223" s="36">
        <f t="shared" si="128"/>
        <v>-18859795.650000095</v>
      </c>
      <c r="H1223" s="25">
        <f>H1224+H1273+H1361+H1398+H1411</f>
        <v>787326457.85000002</v>
      </c>
      <c r="I1223" s="25">
        <f>I1224+I1273+I1361+I1398+I1411</f>
        <v>771851007.95999992</v>
      </c>
      <c r="J1223" s="20"/>
      <c r="K1223" s="21"/>
    </row>
    <row r="1224" spans="1:11" s="22" customFormat="1" outlineLevel="6" x14ac:dyDescent="0.25">
      <c r="A1224" s="23" t="s">
        <v>699</v>
      </c>
      <c r="B1224" s="24" t="s">
        <v>698</v>
      </c>
      <c r="C1224" s="24" t="s">
        <v>841</v>
      </c>
      <c r="D1224" s="24"/>
      <c r="E1224" s="24"/>
      <c r="F1224" s="25">
        <f>F1225</f>
        <v>242669365.71000001</v>
      </c>
      <c r="G1224" s="36">
        <f t="shared" si="128"/>
        <v>-10660831.710000008</v>
      </c>
      <c r="H1224" s="25">
        <f>H1225</f>
        <v>238019035.55000001</v>
      </c>
      <c r="I1224" s="25">
        <f>I1225</f>
        <v>232008534</v>
      </c>
      <c r="J1224" s="20"/>
      <c r="K1224" s="21"/>
    </row>
    <row r="1225" spans="1:11" s="22" customFormat="1" ht="18.75" customHeight="1" outlineLevel="7" x14ac:dyDescent="0.25">
      <c r="A1225" s="26" t="s">
        <v>700</v>
      </c>
      <c r="B1225" s="13" t="s">
        <v>698</v>
      </c>
      <c r="C1225" s="13" t="s">
        <v>841</v>
      </c>
      <c r="D1225" s="13" t="s">
        <v>701</v>
      </c>
      <c r="E1225" s="13"/>
      <c r="F1225" s="9">
        <f>F1226+F1264</f>
        <v>242669365.71000001</v>
      </c>
      <c r="G1225" s="36">
        <f t="shared" si="128"/>
        <v>-10660831.710000008</v>
      </c>
      <c r="H1225" s="9">
        <f>H1226+H1264</f>
        <v>238019035.55000001</v>
      </c>
      <c r="I1225" s="9">
        <f>I1226+I1264</f>
        <v>232008534</v>
      </c>
      <c r="J1225" s="20"/>
      <c r="K1225" s="21"/>
    </row>
    <row r="1226" spans="1:11" s="22" customFormat="1" outlineLevel="7" x14ac:dyDescent="0.25">
      <c r="A1226" s="26" t="s">
        <v>702</v>
      </c>
      <c r="B1226" s="13" t="s">
        <v>698</v>
      </c>
      <c r="C1226" s="13" t="s">
        <v>841</v>
      </c>
      <c r="D1226" s="13" t="s">
        <v>703</v>
      </c>
      <c r="E1226" s="13"/>
      <c r="F1226" s="9">
        <f>F1227+F1244+F1250+F1256+F1260</f>
        <v>238228085.71000001</v>
      </c>
      <c r="G1226" s="36">
        <f t="shared" si="128"/>
        <v>-10660831.710000008</v>
      </c>
      <c r="H1226" s="9">
        <f>H1227+H1244+H1250+H1256+H1260</f>
        <v>233577755.55000001</v>
      </c>
      <c r="I1226" s="9">
        <f>I1227+I1244+I1250+I1256+I1260</f>
        <v>227567254</v>
      </c>
      <c r="J1226" s="20"/>
      <c r="K1226" s="21"/>
    </row>
    <row r="1227" spans="1:11" s="22" customFormat="1" ht="33" customHeight="1" outlineLevel="7" x14ac:dyDescent="0.25">
      <c r="A1227" s="26" t="s">
        <v>704</v>
      </c>
      <c r="B1227" s="13" t="s">
        <v>698</v>
      </c>
      <c r="C1227" s="13" t="s">
        <v>841</v>
      </c>
      <c r="D1227" s="13" t="s">
        <v>705</v>
      </c>
      <c r="E1227" s="13"/>
      <c r="F1227" s="9">
        <f>F1228+F1237</f>
        <v>50299777.710000008</v>
      </c>
      <c r="G1227" s="36">
        <f t="shared" si="128"/>
        <v>-5031842.0800000057</v>
      </c>
      <c r="H1227" s="9">
        <f>H1228+H1237</f>
        <v>48299121.109999999</v>
      </c>
      <c r="I1227" s="9">
        <f>I1228+I1237</f>
        <v>45267935.630000003</v>
      </c>
      <c r="J1227" s="20"/>
      <c r="K1227" s="21"/>
    </row>
    <row r="1228" spans="1:11" s="22" customFormat="1" outlineLevel="7" x14ac:dyDescent="0.25">
      <c r="A1228" s="26" t="s">
        <v>706</v>
      </c>
      <c r="B1228" s="13" t="s">
        <v>698</v>
      </c>
      <c r="C1228" s="13" t="s">
        <v>841</v>
      </c>
      <c r="D1228" s="13" t="s">
        <v>707</v>
      </c>
      <c r="E1228" s="13"/>
      <c r="F1228" s="9">
        <f>F1229+F1231+F1233+F1235</f>
        <v>40256981.710000008</v>
      </c>
      <c r="G1228" s="36">
        <f t="shared" si="128"/>
        <v>-4327738.5000000075</v>
      </c>
      <c r="H1228" s="9">
        <f>H1229+H1231+H1233+H1235</f>
        <v>38716945.859999999</v>
      </c>
      <c r="I1228" s="9">
        <f>I1229+I1231+I1233+I1235</f>
        <v>35929243.210000001</v>
      </c>
      <c r="J1228" s="20"/>
      <c r="K1228" s="21"/>
    </row>
    <row r="1229" spans="1:11" s="22" customFormat="1" ht="47.25" customHeight="1" outlineLevel="7" x14ac:dyDescent="0.25">
      <c r="A1229" s="26" t="s">
        <v>12</v>
      </c>
      <c r="B1229" s="13" t="s">
        <v>698</v>
      </c>
      <c r="C1229" s="13" t="s">
        <v>841</v>
      </c>
      <c r="D1229" s="13" t="s">
        <v>707</v>
      </c>
      <c r="E1229" s="13" t="s">
        <v>13</v>
      </c>
      <c r="F1229" s="9">
        <f>F1230</f>
        <v>12576514.77</v>
      </c>
      <c r="G1229" s="36">
        <f t="shared" si="128"/>
        <v>-28890.639999998733</v>
      </c>
      <c r="H1229" s="9">
        <f>H1230</f>
        <v>12547624.130000001</v>
      </c>
      <c r="I1229" s="9">
        <f>I1230</f>
        <v>12547624.130000001</v>
      </c>
      <c r="J1229" s="20"/>
      <c r="K1229" s="21"/>
    </row>
    <row r="1230" spans="1:11" s="22" customFormat="1" outlineLevel="7" x14ac:dyDescent="0.25">
      <c r="A1230" s="26" t="s">
        <v>176</v>
      </c>
      <c r="B1230" s="13" t="s">
        <v>698</v>
      </c>
      <c r="C1230" s="13" t="s">
        <v>841</v>
      </c>
      <c r="D1230" s="13" t="s">
        <v>707</v>
      </c>
      <c r="E1230" s="13" t="s">
        <v>177</v>
      </c>
      <c r="F1230" s="9">
        <v>12576514.77</v>
      </c>
      <c r="G1230" s="36">
        <f t="shared" si="128"/>
        <v>-28890.639999998733</v>
      </c>
      <c r="H1230" s="9">
        <v>12547624.130000001</v>
      </c>
      <c r="I1230" s="9">
        <v>12547624.130000001</v>
      </c>
      <c r="J1230" s="20"/>
      <c r="K1230" s="21"/>
    </row>
    <row r="1231" spans="1:11" s="22" customFormat="1" ht="30" outlineLevel="7" x14ac:dyDescent="0.25">
      <c r="A1231" s="26" t="s">
        <v>21</v>
      </c>
      <c r="B1231" s="13" t="s">
        <v>698</v>
      </c>
      <c r="C1231" s="13" t="s">
        <v>841</v>
      </c>
      <c r="D1231" s="13" t="s">
        <v>707</v>
      </c>
      <c r="E1231" s="13" t="s">
        <v>22</v>
      </c>
      <c r="F1231" s="9">
        <f>F1232</f>
        <v>26872760.850000001</v>
      </c>
      <c r="G1231" s="36">
        <f t="shared" si="128"/>
        <v>-4319325.200000003</v>
      </c>
      <c r="H1231" s="9">
        <f>H1232</f>
        <v>25341011.809999999</v>
      </c>
      <c r="I1231" s="9">
        <f>I1232</f>
        <v>22553435.649999999</v>
      </c>
      <c r="J1231" s="20"/>
      <c r="K1231" s="21"/>
    </row>
    <row r="1232" spans="1:11" s="22" customFormat="1" ht="30" outlineLevel="7" x14ac:dyDescent="0.25">
      <c r="A1232" s="26" t="s">
        <v>23</v>
      </c>
      <c r="B1232" s="13" t="s">
        <v>698</v>
      </c>
      <c r="C1232" s="13" t="s">
        <v>841</v>
      </c>
      <c r="D1232" s="13" t="s">
        <v>707</v>
      </c>
      <c r="E1232" s="13" t="s">
        <v>24</v>
      </c>
      <c r="F1232" s="9">
        <v>26872760.850000001</v>
      </c>
      <c r="G1232" s="36">
        <f t="shared" si="128"/>
        <v>-4319325.200000003</v>
      </c>
      <c r="H1232" s="9">
        <v>25341011.809999999</v>
      </c>
      <c r="I1232" s="9">
        <v>22553435.649999999</v>
      </c>
      <c r="J1232" s="20"/>
      <c r="K1232" s="21"/>
    </row>
    <row r="1233" spans="1:11" s="22" customFormat="1" outlineLevel="6" x14ac:dyDescent="0.25">
      <c r="A1233" s="26" t="s">
        <v>437</v>
      </c>
      <c r="B1233" s="13" t="s">
        <v>698</v>
      </c>
      <c r="C1233" s="13" t="s">
        <v>841</v>
      </c>
      <c r="D1233" s="13" t="s">
        <v>707</v>
      </c>
      <c r="E1233" s="13" t="s">
        <v>438</v>
      </c>
      <c r="F1233" s="9">
        <f>F1234</f>
        <v>805031.99</v>
      </c>
      <c r="G1233" s="36">
        <f t="shared" si="128"/>
        <v>22087.589999999967</v>
      </c>
      <c r="H1233" s="9">
        <f>H1234</f>
        <v>827119.58</v>
      </c>
      <c r="I1233" s="9">
        <f>I1234</f>
        <v>827119.58</v>
      </c>
      <c r="J1233" s="20"/>
      <c r="K1233" s="21"/>
    </row>
    <row r="1234" spans="1:11" s="22" customFormat="1" ht="34.5" customHeight="1" outlineLevel="7" x14ac:dyDescent="0.25">
      <c r="A1234" s="26" t="s">
        <v>439</v>
      </c>
      <c r="B1234" s="13" t="s">
        <v>698</v>
      </c>
      <c r="C1234" s="13" t="s">
        <v>841</v>
      </c>
      <c r="D1234" s="13" t="s">
        <v>707</v>
      </c>
      <c r="E1234" s="13" t="s">
        <v>440</v>
      </c>
      <c r="F1234" s="9">
        <v>805031.99</v>
      </c>
      <c r="G1234" s="36">
        <f t="shared" si="128"/>
        <v>22087.589999999967</v>
      </c>
      <c r="H1234" s="9">
        <v>827119.58</v>
      </c>
      <c r="I1234" s="9">
        <v>827119.58</v>
      </c>
      <c r="J1234" s="20"/>
      <c r="K1234" s="21"/>
    </row>
    <row r="1235" spans="1:11" s="22" customFormat="1" outlineLevel="7" x14ac:dyDescent="0.25">
      <c r="A1235" s="26" t="s">
        <v>25</v>
      </c>
      <c r="B1235" s="13" t="s">
        <v>698</v>
      </c>
      <c r="C1235" s="13" t="s">
        <v>841</v>
      </c>
      <c r="D1235" s="13" t="s">
        <v>707</v>
      </c>
      <c r="E1235" s="13" t="s">
        <v>26</v>
      </c>
      <c r="F1235" s="9">
        <f>F1236</f>
        <v>2674.1</v>
      </c>
      <c r="G1235" s="36">
        <f t="shared" si="128"/>
        <v>-1610.25</v>
      </c>
      <c r="H1235" s="9">
        <f>H1236</f>
        <v>1190.3399999999999</v>
      </c>
      <c r="I1235" s="9">
        <f>I1236</f>
        <v>1063.8499999999999</v>
      </c>
      <c r="J1235" s="20"/>
      <c r="K1235" s="21"/>
    </row>
    <row r="1236" spans="1:11" s="22" customFormat="1" outlineLevel="7" x14ac:dyDescent="0.25">
      <c r="A1236" s="26" t="s">
        <v>27</v>
      </c>
      <c r="B1236" s="13" t="s">
        <v>698</v>
      </c>
      <c r="C1236" s="13" t="s">
        <v>841</v>
      </c>
      <c r="D1236" s="13" t="s">
        <v>707</v>
      </c>
      <c r="E1236" s="13" t="s">
        <v>28</v>
      </c>
      <c r="F1236" s="9">
        <v>2674.1</v>
      </c>
      <c r="G1236" s="36">
        <f t="shared" si="128"/>
        <v>-1610.25</v>
      </c>
      <c r="H1236" s="9">
        <v>1190.3399999999999</v>
      </c>
      <c r="I1236" s="9">
        <v>1063.8499999999999</v>
      </c>
      <c r="J1236" s="20"/>
      <c r="K1236" s="21"/>
    </row>
    <row r="1237" spans="1:11" s="22" customFormat="1" ht="30" outlineLevel="7" x14ac:dyDescent="0.25">
      <c r="A1237" s="26" t="s">
        <v>708</v>
      </c>
      <c r="B1237" s="13" t="s">
        <v>698</v>
      </c>
      <c r="C1237" s="13" t="s">
        <v>841</v>
      </c>
      <c r="D1237" s="13" t="s">
        <v>709</v>
      </c>
      <c r="E1237" s="13"/>
      <c r="F1237" s="9">
        <f>F1238+F1240+F1242</f>
        <v>10042796</v>
      </c>
      <c r="G1237" s="36">
        <f t="shared" si="128"/>
        <v>-704103.58000000007</v>
      </c>
      <c r="H1237" s="9">
        <f>H1238+H1240+H1242</f>
        <v>9582175.25</v>
      </c>
      <c r="I1237" s="9">
        <f>I1238+I1240+I1242</f>
        <v>9338692.4199999999</v>
      </c>
      <c r="J1237" s="20"/>
      <c r="K1237" s="21"/>
    </row>
    <row r="1238" spans="1:11" s="22" customFormat="1" ht="55.5" customHeight="1" outlineLevel="5" x14ac:dyDescent="0.25">
      <c r="A1238" s="26" t="s">
        <v>12</v>
      </c>
      <c r="B1238" s="13" t="s">
        <v>698</v>
      </c>
      <c r="C1238" s="13" t="s">
        <v>841</v>
      </c>
      <c r="D1238" s="13" t="s">
        <v>709</v>
      </c>
      <c r="E1238" s="13" t="s">
        <v>13</v>
      </c>
      <c r="F1238" s="9">
        <f>F1239</f>
        <v>563119</v>
      </c>
      <c r="G1238" s="36">
        <f t="shared" si="128"/>
        <v>-113345.46999999997</v>
      </c>
      <c r="H1238" s="9">
        <f>H1239</f>
        <v>449773.53</v>
      </c>
      <c r="I1238" s="9">
        <f>I1239</f>
        <v>449773.53</v>
      </c>
      <c r="J1238" s="20"/>
      <c r="K1238" s="21"/>
    </row>
    <row r="1239" spans="1:11" s="22" customFormat="1" ht="18" customHeight="1" outlineLevel="6" x14ac:dyDescent="0.25">
      <c r="A1239" s="26" t="s">
        <v>176</v>
      </c>
      <c r="B1239" s="13" t="s">
        <v>698</v>
      </c>
      <c r="C1239" s="13" t="s">
        <v>841</v>
      </c>
      <c r="D1239" s="13" t="s">
        <v>709</v>
      </c>
      <c r="E1239" s="13" t="s">
        <v>177</v>
      </c>
      <c r="F1239" s="9">
        <v>563119</v>
      </c>
      <c r="G1239" s="36">
        <f t="shared" si="128"/>
        <v>-113345.46999999997</v>
      </c>
      <c r="H1239" s="9">
        <v>449773.53</v>
      </c>
      <c r="I1239" s="9">
        <v>449773.53</v>
      </c>
      <c r="J1239" s="20"/>
      <c r="K1239" s="21"/>
    </row>
    <row r="1240" spans="1:11" s="22" customFormat="1" ht="37.5" customHeight="1" outlineLevel="7" x14ac:dyDescent="0.25">
      <c r="A1240" s="26" t="s">
        <v>21</v>
      </c>
      <c r="B1240" s="13" t="s">
        <v>698</v>
      </c>
      <c r="C1240" s="13" t="s">
        <v>841</v>
      </c>
      <c r="D1240" s="13" t="s">
        <v>709</v>
      </c>
      <c r="E1240" s="13" t="s">
        <v>22</v>
      </c>
      <c r="F1240" s="9">
        <f>F1241</f>
        <v>9404677</v>
      </c>
      <c r="G1240" s="36">
        <f t="shared" si="128"/>
        <v>-590758.1099999994</v>
      </c>
      <c r="H1240" s="9">
        <f>H1241</f>
        <v>9057401.7200000007</v>
      </c>
      <c r="I1240" s="9">
        <f>I1241</f>
        <v>8813918.8900000006</v>
      </c>
      <c r="J1240" s="20"/>
      <c r="K1240" s="21"/>
    </row>
    <row r="1241" spans="1:11" s="22" customFormat="1" ht="30" outlineLevel="7" x14ac:dyDescent="0.25">
      <c r="A1241" s="26" t="s">
        <v>23</v>
      </c>
      <c r="B1241" s="13" t="s">
        <v>698</v>
      </c>
      <c r="C1241" s="13" t="s">
        <v>841</v>
      </c>
      <c r="D1241" s="13" t="s">
        <v>709</v>
      </c>
      <c r="E1241" s="13" t="s">
        <v>24</v>
      </c>
      <c r="F1241" s="9">
        <v>9404677</v>
      </c>
      <c r="G1241" s="36">
        <f t="shared" si="128"/>
        <v>-590758.1099999994</v>
      </c>
      <c r="H1241" s="9">
        <v>9057401.7200000007</v>
      </c>
      <c r="I1241" s="9">
        <v>8813918.8900000006</v>
      </c>
      <c r="J1241" s="20"/>
      <c r="K1241" s="21"/>
    </row>
    <row r="1242" spans="1:11" s="22" customFormat="1" outlineLevel="7" x14ac:dyDescent="0.25">
      <c r="A1242" s="26" t="s">
        <v>25</v>
      </c>
      <c r="B1242" s="13" t="s">
        <v>698</v>
      </c>
      <c r="C1242" s="13" t="s">
        <v>841</v>
      </c>
      <c r="D1242" s="13" t="s">
        <v>709</v>
      </c>
      <c r="E1242" s="13" t="s">
        <v>26</v>
      </c>
      <c r="F1242" s="9">
        <f>F1243</f>
        <v>75000</v>
      </c>
      <c r="G1242" s="36">
        <f t="shared" si="128"/>
        <v>0</v>
      </c>
      <c r="H1242" s="9">
        <f>H1243</f>
        <v>75000</v>
      </c>
      <c r="I1242" s="9">
        <f>I1243</f>
        <v>75000</v>
      </c>
      <c r="J1242" s="20"/>
      <c r="K1242" s="21"/>
    </row>
    <row r="1243" spans="1:11" s="22" customFormat="1" outlineLevel="7" x14ac:dyDescent="0.25">
      <c r="A1243" s="26" t="s">
        <v>27</v>
      </c>
      <c r="B1243" s="13" t="s">
        <v>698</v>
      </c>
      <c r="C1243" s="13" t="s">
        <v>841</v>
      </c>
      <c r="D1243" s="13" t="s">
        <v>709</v>
      </c>
      <c r="E1243" s="13" t="s">
        <v>28</v>
      </c>
      <c r="F1243" s="9">
        <v>75000</v>
      </c>
      <c r="G1243" s="36">
        <f t="shared" si="128"/>
        <v>0</v>
      </c>
      <c r="H1243" s="9">
        <v>75000</v>
      </c>
      <c r="I1243" s="9">
        <v>75000</v>
      </c>
      <c r="J1243" s="20"/>
      <c r="K1243" s="21"/>
    </row>
    <row r="1244" spans="1:11" s="22" customFormat="1" ht="90" outlineLevel="7" x14ac:dyDescent="0.25">
      <c r="A1244" s="27" t="s">
        <v>964</v>
      </c>
      <c r="B1244" s="13" t="s">
        <v>698</v>
      </c>
      <c r="C1244" s="13" t="s">
        <v>841</v>
      </c>
      <c r="D1244" s="13" t="s">
        <v>710</v>
      </c>
      <c r="E1244" s="13"/>
      <c r="F1244" s="9">
        <f>F1245</f>
        <v>133860642</v>
      </c>
      <c r="G1244" s="36">
        <f t="shared" si="128"/>
        <v>0</v>
      </c>
      <c r="H1244" s="9">
        <f>H1245</f>
        <v>133860642</v>
      </c>
      <c r="I1244" s="9">
        <f>I1245</f>
        <v>133860642</v>
      </c>
      <c r="J1244" s="20"/>
      <c r="K1244" s="21"/>
    </row>
    <row r="1245" spans="1:11" s="22" customFormat="1" ht="90" outlineLevel="7" x14ac:dyDescent="0.25">
      <c r="A1245" s="28" t="s">
        <v>925</v>
      </c>
      <c r="B1245" s="13" t="s">
        <v>698</v>
      </c>
      <c r="C1245" s="13" t="s">
        <v>841</v>
      </c>
      <c r="D1245" s="13" t="s">
        <v>924</v>
      </c>
      <c r="E1245" s="13"/>
      <c r="F1245" s="9">
        <f>F1246+F1248</f>
        <v>133860642</v>
      </c>
      <c r="G1245" s="36">
        <f t="shared" si="128"/>
        <v>0</v>
      </c>
      <c r="H1245" s="9">
        <f>H1246+H1248</f>
        <v>133860642</v>
      </c>
      <c r="I1245" s="9">
        <f>I1246+I1248</f>
        <v>133860642</v>
      </c>
      <c r="J1245" s="20"/>
      <c r="K1245" s="21"/>
    </row>
    <row r="1246" spans="1:11" s="22" customFormat="1" ht="48.75" customHeight="1" outlineLevel="5" x14ac:dyDescent="0.25">
      <c r="A1246" s="26" t="s">
        <v>12</v>
      </c>
      <c r="B1246" s="13" t="s">
        <v>698</v>
      </c>
      <c r="C1246" s="13" t="s">
        <v>841</v>
      </c>
      <c r="D1246" s="13" t="s">
        <v>924</v>
      </c>
      <c r="E1246" s="13" t="s">
        <v>13</v>
      </c>
      <c r="F1246" s="9">
        <f>F1247</f>
        <v>132522036</v>
      </c>
      <c r="G1246" s="36">
        <f t="shared" si="128"/>
        <v>0</v>
      </c>
      <c r="H1246" s="9">
        <f>H1247</f>
        <v>132522036</v>
      </c>
      <c r="I1246" s="9">
        <f>I1247</f>
        <v>132522036</v>
      </c>
      <c r="J1246" s="20"/>
      <c r="K1246" s="21"/>
    </row>
    <row r="1247" spans="1:11" s="22" customFormat="1" ht="21.75" customHeight="1" outlineLevel="6" x14ac:dyDescent="0.25">
      <c r="A1247" s="26" t="s">
        <v>176</v>
      </c>
      <c r="B1247" s="13" t="s">
        <v>698</v>
      </c>
      <c r="C1247" s="13" t="s">
        <v>841</v>
      </c>
      <c r="D1247" s="13" t="s">
        <v>924</v>
      </c>
      <c r="E1247" s="13" t="s">
        <v>177</v>
      </c>
      <c r="F1247" s="9">
        <v>132522036</v>
      </c>
      <c r="G1247" s="36">
        <f t="shared" si="128"/>
        <v>0</v>
      </c>
      <c r="H1247" s="9">
        <v>132522036</v>
      </c>
      <c r="I1247" s="9">
        <v>132522036</v>
      </c>
      <c r="J1247" s="20"/>
      <c r="K1247" s="21"/>
    </row>
    <row r="1248" spans="1:11" s="22" customFormat="1" ht="30" customHeight="1" outlineLevel="7" x14ac:dyDescent="0.25">
      <c r="A1248" s="26" t="s">
        <v>21</v>
      </c>
      <c r="B1248" s="13" t="s">
        <v>698</v>
      </c>
      <c r="C1248" s="13" t="s">
        <v>841</v>
      </c>
      <c r="D1248" s="13" t="s">
        <v>924</v>
      </c>
      <c r="E1248" s="13" t="s">
        <v>22</v>
      </c>
      <c r="F1248" s="9">
        <f>F1249</f>
        <v>1338606</v>
      </c>
      <c r="G1248" s="36">
        <f t="shared" si="128"/>
        <v>0</v>
      </c>
      <c r="H1248" s="9">
        <f>H1249</f>
        <v>1338606</v>
      </c>
      <c r="I1248" s="9">
        <f>I1249</f>
        <v>1338606</v>
      </c>
      <c r="J1248" s="20"/>
      <c r="K1248" s="21"/>
    </row>
    <row r="1249" spans="1:11" s="22" customFormat="1" ht="30" outlineLevel="7" x14ac:dyDescent="0.25">
      <c r="A1249" s="26" t="s">
        <v>23</v>
      </c>
      <c r="B1249" s="13" t="s">
        <v>698</v>
      </c>
      <c r="C1249" s="13" t="s">
        <v>841</v>
      </c>
      <c r="D1249" s="13" t="s">
        <v>924</v>
      </c>
      <c r="E1249" s="13" t="s">
        <v>24</v>
      </c>
      <c r="F1249" s="9">
        <v>1338606</v>
      </c>
      <c r="G1249" s="36">
        <f t="shared" si="128"/>
        <v>0</v>
      </c>
      <c r="H1249" s="9">
        <v>1338606</v>
      </c>
      <c r="I1249" s="9">
        <v>1338606</v>
      </c>
      <c r="J1249" s="20"/>
      <c r="K1249" s="21"/>
    </row>
    <row r="1250" spans="1:11" s="22" customFormat="1" ht="45" outlineLevel="7" x14ac:dyDescent="0.25">
      <c r="A1250" s="26" t="s">
        <v>711</v>
      </c>
      <c r="B1250" s="13" t="s">
        <v>698</v>
      </c>
      <c r="C1250" s="13" t="s">
        <v>841</v>
      </c>
      <c r="D1250" s="13" t="s">
        <v>712</v>
      </c>
      <c r="E1250" s="13"/>
      <c r="F1250" s="9">
        <f>F1251</f>
        <v>24292566</v>
      </c>
      <c r="G1250" s="36">
        <f t="shared" si="128"/>
        <v>0</v>
      </c>
      <c r="H1250" s="9">
        <f>H1251</f>
        <v>24292566</v>
      </c>
      <c r="I1250" s="9">
        <f>I1251</f>
        <v>24292566</v>
      </c>
      <c r="J1250" s="20"/>
      <c r="K1250" s="21"/>
    </row>
    <row r="1251" spans="1:11" s="22" customFormat="1" ht="30" outlineLevel="7" x14ac:dyDescent="0.25">
      <c r="A1251" s="28" t="s">
        <v>713</v>
      </c>
      <c r="B1251" s="13" t="s">
        <v>698</v>
      </c>
      <c r="C1251" s="13" t="s">
        <v>841</v>
      </c>
      <c r="D1251" s="13" t="s">
        <v>931</v>
      </c>
      <c r="E1251" s="13"/>
      <c r="F1251" s="9">
        <f>F1252+F1254</f>
        <v>24292566</v>
      </c>
      <c r="G1251" s="36">
        <f t="shared" si="128"/>
        <v>0</v>
      </c>
      <c r="H1251" s="9">
        <f>H1252+H1254</f>
        <v>24292566</v>
      </c>
      <c r="I1251" s="9">
        <f>I1252+I1254</f>
        <v>24292566</v>
      </c>
      <c r="J1251" s="20"/>
      <c r="K1251" s="21"/>
    </row>
    <row r="1252" spans="1:11" s="22" customFormat="1" ht="49.5" customHeight="1" outlineLevel="5" x14ac:dyDescent="0.25">
      <c r="A1252" s="26" t="s">
        <v>12</v>
      </c>
      <c r="B1252" s="13" t="s">
        <v>698</v>
      </c>
      <c r="C1252" s="13" t="s">
        <v>841</v>
      </c>
      <c r="D1252" s="13" t="s">
        <v>931</v>
      </c>
      <c r="E1252" s="13" t="s">
        <v>13</v>
      </c>
      <c r="F1252" s="9">
        <f>F1253</f>
        <v>24292566</v>
      </c>
      <c r="G1252" s="36">
        <f t="shared" si="128"/>
        <v>0</v>
      </c>
      <c r="H1252" s="9">
        <f>H1253</f>
        <v>24292566</v>
      </c>
      <c r="I1252" s="9">
        <f>I1253</f>
        <v>24292566</v>
      </c>
      <c r="J1252" s="20"/>
      <c r="K1252" s="21"/>
    </row>
    <row r="1253" spans="1:11" s="22" customFormat="1" outlineLevel="6" x14ac:dyDescent="0.25">
      <c r="A1253" s="26" t="s">
        <v>176</v>
      </c>
      <c r="B1253" s="13" t="s">
        <v>698</v>
      </c>
      <c r="C1253" s="13" t="s">
        <v>841</v>
      </c>
      <c r="D1253" s="13" t="s">
        <v>931</v>
      </c>
      <c r="E1253" s="13" t="s">
        <v>177</v>
      </c>
      <c r="F1253" s="9">
        <v>24292566</v>
      </c>
      <c r="G1253" s="36">
        <f t="shared" si="128"/>
        <v>0</v>
      </c>
      <c r="H1253" s="9">
        <v>24292566</v>
      </c>
      <c r="I1253" s="9">
        <v>24292566</v>
      </c>
      <c r="J1253" s="20"/>
      <c r="K1253" s="21"/>
    </row>
    <row r="1254" spans="1:11" s="22" customFormat="1" ht="30" hidden="1" outlineLevel="7" x14ac:dyDescent="0.25">
      <c r="A1254" s="26" t="s">
        <v>21</v>
      </c>
      <c r="B1254" s="13" t="s">
        <v>698</v>
      </c>
      <c r="C1254" s="13" t="s">
        <v>841</v>
      </c>
      <c r="D1254" s="13" t="s">
        <v>931</v>
      </c>
      <c r="E1254" s="13" t="s">
        <v>22</v>
      </c>
      <c r="F1254" s="9">
        <f>F1255</f>
        <v>0</v>
      </c>
      <c r="G1254" s="36">
        <f t="shared" si="128"/>
        <v>0</v>
      </c>
      <c r="H1254" s="9">
        <f>H1255</f>
        <v>0</v>
      </c>
      <c r="I1254" s="9">
        <f>I1255</f>
        <v>0</v>
      </c>
      <c r="J1254" s="20"/>
      <c r="K1254" s="21"/>
    </row>
    <row r="1255" spans="1:11" s="22" customFormat="1" ht="30" hidden="1" outlineLevel="7" x14ac:dyDescent="0.25">
      <c r="A1255" s="26" t="s">
        <v>23</v>
      </c>
      <c r="B1255" s="13" t="s">
        <v>698</v>
      </c>
      <c r="C1255" s="13" t="s">
        <v>841</v>
      </c>
      <c r="D1255" s="13" t="s">
        <v>931</v>
      </c>
      <c r="E1255" s="13" t="s">
        <v>24</v>
      </c>
      <c r="F1255" s="9"/>
      <c r="G1255" s="36">
        <f t="shared" si="128"/>
        <v>0</v>
      </c>
      <c r="H1255" s="9"/>
      <c r="I1255" s="9"/>
      <c r="J1255" s="20"/>
      <c r="K1255" s="21"/>
    </row>
    <row r="1256" spans="1:11" s="22" customFormat="1" ht="45" outlineLevel="5" collapsed="1" x14ac:dyDescent="0.25">
      <c r="A1256" s="26" t="s">
        <v>714</v>
      </c>
      <c r="B1256" s="13" t="s">
        <v>698</v>
      </c>
      <c r="C1256" s="13" t="s">
        <v>841</v>
      </c>
      <c r="D1256" s="13" t="s">
        <v>715</v>
      </c>
      <c r="E1256" s="13"/>
      <c r="F1256" s="9">
        <f>F1257</f>
        <v>29720100</v>
      </c>
      <c r="G1256" s="36">
        <f t="shared" si="128"/>
        <v>-5573989.629999999</v>
      </c>
      <c r="H1256" s="9">
        <f t="shared" ref="H1256:I1258" si="133">H1257</f>
        <v>27125426.440000001</v>
      </c>
      <c r="I1256" s="9">
        <f t="shared" si="133"/>
        <v>24146110.370000001</v>
      </c>
      <c r="J1256" s="20"/>
      <c r="K1256" s="21"/>
    </row>
    <row r="1257" spans="1:11" s="22" customFormat="1" ht="30" outlineLevel="6" x14ac:dyDescent="0.25">
      <c r="A1257" s="26" t="s">
        <v>716</v>
      </c>
      <c r="B1257" s="13" t="s">
        <v>698</v>
      </c>
      <c r="C1257" s="13" t="s">
        <v>841</v>
      </c>
      <c r="D1257" s="13" t="s">
        <v>717</v>
      </c>
      <c r="E1257" s="13"/>
      <c r="F1257" s="9">
        <f>F1258</f>
        <v>29720100</v>
      </c>
      <c r="G1257" s="36">
        <f t="shared" si="128"/>
        <v>-5573989.629999999</v>
      </c>
      <c r="H1257" s="9">
        <f t="shared" si="133"/>
        <v>27125426.440000001</v>
      </c>
      <c r="I1257" s="9">
        <f t="shared" si="133"/>
        <v>24146110.370000001</v>
      </c>
      <c r="J1257" s="20"/>
      <c r="K1257" s="21"/>
    </row>
    <row r="1258" spans="1:11" s="22" customFormat="1" ht="30" outlineLevel="7" x14ac:dyDescent="0.25">
      <c r="A1258" s="26" t="s">
        <v>21</v>
      </c>
      <c r="B1258" s="13" t="s">
        <v>698</v>
      </c>
      <c r="C1258" s="13" t="s">
        <v>841</v>
      </c>
      <c r="D1258" s="13" t="s">
        <v>717</v>
      </c>
      <c r="E1258" s="13" t="s">
        <v>22</v>
      </c>
      <c r="F1258" s="9">
        <f>F1259</f>
        <v>29720100</v>
      </c>
      <c r="G1258" s="36">
        <f t="shared" si="128"/>
        <v>-5573989.629999999</v>
      </c>
      <c r="H1258" s="9">
        <f t="shared" si="133"/>
        <v>27125426.440000001</v>
      </c>
      <c r="I1258" s="9">
        <f t="shared" si="133"/>
        <v>24146110.370000001</v>
      </c>
      <c r="J1258" s="20"/>
      <c r="K1258" s="21"/>
    </row>
    <row r="1259" spans="1:11" s="22" customFormat="1" ht="30" outlineLevel="7" x14ac:dyDescent="0.25">
      <c r="A1259" s="26" t="s">
        <v>23</v>
      </c>
      <c r="B1259" s="13" t="s">
        <v>698</v>
      </c>
      <c r="C1259" s="13" t="s">
        <v>841</v>
      </c>
      <c r="D1259" s="13" t="s">
        <v>717</v>
      </c>
      <c r="E1259" s="13" t="s">
        <v>24</v>
      </c>
      <c r="F1259" s="9">
        <v>29720100</v>
      </c>
      <c r="G1259" s="36">
        <f t="shared" si="128"/>
        <v>-5573989.629999999</v>
      </c>
      <c r="H1259" s="9">
        <v>27125426.440000001</v>
      </c>
      <c r="I1259" s="9">
        <v>24146110.370000001</v>
      </c>
      <c r="J1259" s="20"/>
      <c r="K1259" s="21"/>
    </row>
    <row r="1260" spans="1:11" s="22" customFormat="1" ht="45" hidden="1" outlineLevel="4" x14ac:dyDescent="0.25">
      <c r="A1260" s="26" t="s">
        <v>718</v>
      </c>
      <c r="B1260" s="13" t="s">
        <v>698</v>
      </c>
      <c r="C1260" s="13" t="s">
        <v>841</v>
      </c>
      <c r="D1260" s="13" t="s">
        <v>719</v>
      </c>
      <c r="E1260" s="13"/>
      <c r="F1260" s="9">
        <f>F1261</f>
        <v>55000</v>
      </c>
      <c r="G1260" s="36">
        <f t="shared" si="128"/>
        <v>-55000</v>
      </c>
      <c r="H1260" s="9">
        <f t="shared" ref="H1260:I1262" si="134">H1261</f>
        <v>0</v>
      </c>
      <c r="I1260" s="9">
        <f t="shared" si="134"/>
        <v>0</v>
      </c>
      <c r="J1260" s="20"/>
      <c r="K1260" s="21"/>
    </row>
    <row r="1261" spans="1:11" s="22" customFormat="1" ht="45" hidden="1" outlineLevel="5" x14ac:dyDescent="0.25">
      <c r="A1261" s="26" t="s">
        <v>720</v>
      </c>
      <c r="B1261" s="13" t="s">
        <v>698</v>
      </c>
      <c r="C1261" s="13" t="s">
        <v>841</v>
      </c>
      <c r="D1261" s="13" t="s">
        <v>721</v>
      </c>
      <c r="E1261" s="13"/>
      <c r="F1261" s="9">
        <f>F1262</f>
        <v>55000</v>
      </c>
      <c r="G1261" s="36">
        <f t="shared" si="128"/>
        <v>-55000</v>
      </c>
      <c r="H1261" s="9">
        <f t="shared" si="134"/>
        <v>0</v>
      </c>
      <c r="I1261" s="9">
        <f t="shared" si="134"/>
        <v>0</v>
      </c>
      <c r="J1261" s="20"/>
      <c r="K1261" s="21"/>
    </row>
    <row r="1262" spans="1:11" s="22" customFormat="1" ht="30" hidden="1" outlineLevel="6" x14ac:dyDescent="0.25">
      <c r="A1262" s="26" t="s">
        <v>21</v>
      </c>
      <c r="B1262" s="13" t="s">
        <v>698</v>
      </c>
      <c r="C1262" s="13" t="s">
        <v>841</v>
      </c>
      <c r="D1262" s="13" t="s">
        <v>721</v>
      </c>
      <c r="E1262" s="13" t="s">
        <v>22</v>
      </c>
      <c r="F1262" s="9">
        <f>F1263</f>
        <v>55000</v>
      </c>
      <c r="G1262" s="36">
        <f t="shared" si="128"/>
        <v>-55000</v>
      </c>
      <c r="H1262" s="9">
        <f t="shared" si="134"/>
        <v>0</v>
      </c>
      <c r="I1262" s="9">
        <f t="shared" si="134"/>
        <v>0</v>
      </c>
      <c r="J1262" s="20"/>
      <c r="K1262" s="21"/>
    </row>
    <row r="1263" spans="1:11" s="22" customFormat="1" ht="30" hidden="1" outlineLevel="7" x14ac:dyDescent="0.25">
      <c r="A1263" s="26" t="s">
        <v>23</v>
      </c>
      <c r="B1263" s="13" t="s">
        <v>698</v>
      </c>
      <c r="C1263" s="13" t="s">
        <v>841</v>
      </c>
      <c r="D1263" s="13" t="s">
        <v>721</v>
      </c>
      <c r="E1263" s="13" t="s">
        <v>24</v>
      </c>
      <c r="F1263" s="9">
        <v>55000</v>
      </c>
      <c r="G1263" s="36">
        <f t="shared" si="128"/>
        <v>-55000</v>
      </c>
      <c r="H1263" s="9">
        <v>0</v>
      </c>
      <c r="I1263" s="9">
        <v>0</v>
      </c>
      <c r="J1263" s="20"/>
      <c r="K1263" s="21"/>
    </row>
    <row r="1264" spans="1:11" s="22" customFormat="1" outlineLevel="7" x14ac:dyDescent="0.25">
      <c r="A1264" s="26" t="s">
        <v>722</v>
      </c>
      <c r="B1264" s="13" t="s">
        <v>698</v>
      </c>
      <c r="C1264" s="13" t="s">
        <v>841</v>
      </c>
      <c r="D1264" s="13" t="s">
        <v>723</v>
      </c>
      <c r="E1264" s="13"/>
      <c r="F1264" s="9">
        <f>F1265+F1269</f>
        <v>4441280</v>
      </c>
      <c r="G1264" s="36">
        <f t="shared" si="128"/>
        <v>0</v>
      </c>
      <c r="H1264" s="9">
        <f>H1265+H1269</f>
        <v>4441280</v>
      </c>
      <c r="I1264" s="9">
        <f>I1265+I1269</f>
        <v>4441280</v>
      </c>
      <c r="J1264" s="20"/>
      <c r="K1264" s="21"/>
    </row>
    <row r="1265" spans="1:11" s="22" customFormat="1" ht="30" outlineLevel="2" x14ac:dyDescent="0.25">
      <c r="A1265" s="26" t="s">
        <v>724</v>
      </c>
      <c r="B1265" s="13" t="s">
        <v>698</v>
      </c>
      <c r="C1265" s="13" t="s">
        <v>841</v>
      </c>
      <c r="D1265" s="13" t="s">
        <v>725</v>
      </c>
      <c r="E1265" s="13"/>
      <c r="F1265" s="9">
        <f>F1266</f>
        <v>4402220</v>
      </c>
      <c r="G1265" s="36">
        <f t="shared" si="128"/>
        <v>0</v>
      </c>
      <c r="H1265" s="9">
        <f t="shared" ref="H1265:I1267" si="135">H1266</f>
        <v>4402220</v>
      </c>
      <c r="I1265" s="9">
        <f t="shared" si="135"/>
        <v>4402220</v>
      </c>
      <c r="J1265" s="20"/>
      <c r="K1265" s="21"/>
    </row>
    <row r="1266" spans="1:11" s="22" customFormat="1" ht="30" outlineLevel="3" x14ac:dyDescent="0.25">
      <c r="A1266" s="26" t="s">
        <v>726</v>
      </c>
      <c r="B1266" s="13" t="s">
        <v>698</v>
      </c>
      <c r="C1266" s="13" t="s">
        <v>841</v>
      </c>
      <c r="D1266" s="13" t="s">
        <v>727</v>
      </c>
      <c r="E1266" s="13"/>
      <c r="F1266" s="9">
        <f>F1267</f>
        <v>4402220</v>
      </c>
      <c r="G1266" s="36">
        <f t="shared" ref="G1266:G1341" si="136">I1266-F1266</f>
        <v>0</v>
      </c>
      <c r="H1266" s="9">
        <f t="shared" si="135"/>
        <v>4402220</v>
      </c>
      <c r="I1266" s="9">
        <f t="shared" si="135"/>
        <v>4402220</v>
      </c>
      <c r="J1266" s="20"/>
      <c r="K1266" s="21"/>
    </row>
    <row r="1267" spans="1:11" s="22" customFormat="1" ht="30" outlineLevel="4" x14ac:dyDescent="0.25">
      <c r="A1267" s="26" t="s">
        <v>21</v>
      </c>
      <c r="B1267" s="13" t="s">
        <v>698</v>
      </c>
      <c r="C1267" s="13" t="s">
        <v>841</v>
      </c>
      <c r="D1267" s="13" t="s">
        <v>727</v>
      </c>
      <c r="E1267" s="13" t="s">
        <v>22</v>
      </c>
      <c r="F1267" s="9">
        <f>F1268</f>
        <v>4402220</v>
      </c>
      <c r="G1267" s="36">
        <f t="shared" si="136"/>
        <v>0</v>
      </c>
      <c r="H1267" s="9">
        <f t="shared" si="135"/>
        <v>4402220</v>
      </c>
      <c r="I1267" s="9">
        <f t="shared" si="135"/>
        <v>4402220</v>
      </c>
      <c r="J1267" s="20"/>
      <c r="K1267" s="21"/>
    </row>
    <row r="1268" spans="1:11" s="22" customFormat="1" ht="30" outlineLevel="5" x14ac:dyDescent="0.25">
      <c r="A1268" s="26" t="s">
        <v>23</v>
      </c>
      <c r="B1268" s="13" t="s">
        <v>698</v>
      </c>
      <c r="C1268" s="13" t="s">
        <v>841</v>
      </c>
      <c r="D1268" s="13" t="s">
        <v>727</v>
      </c>
      <c r="E1268" s="13" t="s">
        <v>24</v>
      </c>
      <c r="F1268" s="9">
        <v>4402220</v>
      </c>
      <c r="G1268" s="36">
        <f t="shared" si="136"/>
        <v>0</v>
      </c>
      <c r="H1268" s="9">
        <v>4402220</v>
      </c>
      <c r="I1268" s="9">
        <v>4402220</v>
      </c>
      <c r="J1268" s="20"/>
      <c r="K1268" s="21"/>
    </row>
    <row r="1269" spans="1:11" s="22" customFormat="1" ht="63" customHeight="1" outlineLevel="5" x14ac:dyDescent="0.25">
      <c r="A1269" s="26" t="s">
        <v>1039</v>
      </c>
      <c r="B1269" s="13" t="s">
        <v>698</v>
      </c>
      <c r="C1269" s="13" t="s">
        <v>841</v>
      </c>
      <c r="D1269" s="13" t="s">
        <v>1041</v>
      </c>
      <c r="E1269" s="13"/>
      <c r="F1269" s="9">
        <f>F1270</f>
        <v>39060</v>
      </c>
      <c r="G1269" s="36">
        <f t="shared" si="136"/>
        <v>0</v>
      </c>
      <c r="H1269" s="9">
        <f t="shared" ref="H1269:I1271" si="137">H1270</f>
        <v>39060</v>
      </c>
      <c r="I1269" s="9">
        <f t="shared" si="137"/>
        <v>39060</v>
      </c>
      <c r="J1269" s="20"/>
      <c r="K1269" s="21"/>
    </row>
    <row r="1270" spans="1:11" s="22" customFormat="1" ht="59.25" customHeight="1" outlineLevel="5" x14ac:dyDescent="0.25">
      <c r="A1270" s="26" t="s">
        <v>1040</v>
      </c>
      <c r="B1270" s="13" t="s">
        <v>698</v>
      </c>
      <c r="C1270" s="13" t="s">
        <v>841</v>
      </c>
      <c r="D1270" s="13" t="s">
        <v>1042</v>
      </c>
      <c r="E1270" s="13"/>
      <c r="F1270" s="9">
        <f>F1271</f>
        <v>39060</v>
      </c>
      <c r="G1270" s="36">
        <f t="shared" si="136"/>
        <v>0</v>
      </c>
      <c r="H1270" s="9">
        <f t="shared" si="137"/>
        <v>39060</v>
      </c>
      <c r="I1270" s="9">
        <f t="shared" si="137"/>
        <v>39060</v>
      </c>
      <c r="J1270" s="20"/>
      <c r="K1270" s="21"/>
    </row>
    <row r="1271" spans="1:11" s="22" customFormat="1" ht="45.75" customHeight="1" outlineLevel="5" x14ac:dyDescent="0.25">
      <c r="A1271" s="26" t="s">
        <v>12</v>
      </c>
      <c r="B1271" s="13" t="s">
        <v>698</v>
      </c>
      <c r="C1271" s="13" t="s">
        <v>841</v>
      </c>
      <c r="D1271" s="13" t="s">
        <v>1042</v>
      </c>
      <c r="E1271" s="13" t="s">
        <v>13</v>
      </c>
      <c r="F1271" s="9">
        <f>F1272</f>
        <v>39060</v>
      </c>
      <c r="G1271" s="36">
        <f t="shared" si="136"/>
        <v>0</v>
      </c>
      <c r="H1271" s="9">
        <f t="shared" si="137"/>
        <v>39060</v>
      </c>
      <c r="I1271" s="9">
        <f t="shared" si="137"/>
        <v>39060</v>
      </c>
      <c r="J1271" s="20"/>
      <c r="K1271" s="21"/>
    </row>
    <row r="1272" spans="1:11" s="22" customFormat="1" outlineLevel="5" x14ac:dyDescent="0.25">
      <c r="A1272" s="26" t="s">
        <v>176</v>
      </c>
      <c r="B1272" s="13" t="s">
        <v>698</v>
      </c>
      <c r="C1272" s="13" t="s">
        <v>841</v>
      </c>
      <c r="D1272" s="13" t="s">
        <v>1042</v>
      </c>
      <c r="E1272" s="13" t="s">
        <v>177</v>
      </c>
      <c r="F1272" s="9">
        <v>39060</v>
      </c>
      <c r="G1272" s="36">
        <f t="shared" si="136"/>
        <v>0</v>
      </c>
      <c r="H1272" s="9">
        <v>39060</v>
      </c>
      <c r="I1272" s="9">
        <v>39060</v>
      </c>
      <c r="J1272" s="20"/>
      <c r="K1272" s="21"/>
    </row>
    <row r="1273" spans="1:11" s="22" customFormat="1" outlineLevel="6" x14ac:dyDescent="0.25">
      <c r="A1273" s="23" t="s">
        <v>728</v>
      </c>
      <c r="B1273" s="24" t="s">
        <v>698</v>
      </c>
      <c r="C1273" s="24" t="s">
        <v>842</v>
      </c>
      <c r="D1273" s="24"/>
      <c r="E1273" s="24"/>
      <c r="F1273" s="25">
        <f>F1279+F1289+F1274</f>
        <v>463020616.42999995</v>
      </c>
      <c r="G1273" s="36">
        <f t="shared" si="136"/>
        <v>-8509634.9800000191</v>
      </c>
      <c r="H1273" s="25">
        <f>H1279+H1289+H1274</f>
        <v>462886313.75000006</v>
      </c>
      <c r="I1273" s="25">
        <f>I1279+I1289+I1274</f>
        <v>454510981.44999993</v>
      </c>
      <c r="J1273" s="20"/>
      <c r="K1273" s="21"/>
    </row>
    <row r="1274" spans="1:11" s="22" customFormat="1" ht="21" customHeight="1" outlineLevel="6" x14ac:dyDescent="0.25">
      <c r="A1274" s="26" t="s">
        <v>470</v>
      </c>
      <c r="B1274" s="13" t="s">
        <v>698</v>
      </c>
      <c r="C1274" s="13" t="s">
        <v>842</v>
      </c>
      <c r="D1274" s="13" t="s">
        <v>471</v>
      </c>
      <c r="E1274" s="13"/>
      <c r="F1274" s="9">
        <f>F1275</f>
        <v>312000</v>
      </c>
      <c r="G1274" s="36">
        <f t="shared" si="136"/>
        <v>-70</v>
      </c>
      <c r="H1274" s="9">
        <f t="shared" ref="H1274:I1277" si="138">H1275</f>
        <v>312000</v>
      </c>
      <c r="I1274" s="9">
        <f t="shared" si="138"/>
        <v>311930</v>
      </c>
      <c r="J1274" s="20"/>
      <c r="K1274" s="21"/>
    </row>
    <row r="1275" spans="1:11" s="22" customFormat="1" ht="30" outlineLevel="6" x14ac:dyDescent="0.25">
      <c r="A1275" s="26" t="s">
        <v>947</v>
      </c>
      <c r="B1275" s="13" t="s">
        <v>698</v>
      </c>
      <c r="C1275" s="13" t="s">
        <v>842</v>
      </c>
      <c r="D1275" s="13" t="s">
        <v>948</v>
      </c>
      <c r="E1275" s="13"/>
      <c r="F1275" s="9">
        <f>F1276</f>
        <v>312000</v>
      </c>
      <c r="G1275" s="36">
        <f t="shared" si="136"/>
        <v>-70</v>
      </c>
      <c r="H1275" s="9">
        <f t="shared" si="138"/>
        <v>312000</v>
      </c>
      <c r="I1275" s="9">
        <f t="shared" si="138"/>
        <v>311930</v>
      </c>
      <c r="J1275" s="20"/>
      <c r="K1275" s="21"/>
    </row>
    <row r="1276" spans="1:11" s="22" customFormat="1" ht="30" outlineLevel="6" x14ac:dyDescent="0.25">
      <c r="A1276" s="26" t="s">
        <v>950</v>
      </c>
      <c r="B1276" s="13" t="s">
        <v>698</v>
      </c>
      <c r="C1276" s="13" t="s">
        <v>842</v>
      </c>
      <c r="D1276" s="13" t="s">
        <v>949</v>
      </c>
      <c r="E1276" s="13"/>
      <c r="F1276" s="9">
        <f>F1277</f>
        <v>312000</v>
      </c>
      <c r="G1276" s="36">
        <f t="shared" si="136"/>
        <v>-70</v>
      </c>
      <c r="H1276" s="9">
        <f t="shared" si="138"/>
        <v>312000</v>
      </c>
      <c r="I1276" s="9">
        <f t="shared" si="138"/>
        <v>311930</v>
      </c>
      <c r="J1276" s="20"/>
      <c r="K1276" s="21"/>
    </row>
    <row r="1277" spans="1:11" s="22" customFormat="1" ht="30" outlineLevel="6" x14ac:dyDescent="0.25">
      <c r="A1277" s="26" t="s">
        <v>21</v>
      </c>
      <c r="B1277" s="13" t="s">
        <v>698</v>
      </c>
      <c r="C1277" s="13" t="s">
        <v>842</v>
      </c>
      <c r="D1277" s="13" t="s">
        <v>949</v>
      </c>
      <c r="E1277" s="13" t="s">
        <v>22</v>
      </c>
      <c r="F1277" s="9">
        <f>F1278</f>
        <v>312000</v>
      </c>
      <c r="G1277" s="36">
        <f t="shared" si="136"/>
        <v>-70</v>
      </c>
      <c r="H1277" s="9">
        <f t="shared" si="138"/>
        <v>312000</v>
      </c>
      <c r="I1277" s="9">
        <f t="shared" si="138"/>
        <v>311930</v>
      </c>
      <c r="J1277" s="20"/>
      <c r="K1277" s="21"/>
    </row>
    <row r="1278" spans="1:11" s="22" customFormat="1" ht="35.25" customHeight="1" outlineLevel="6" x14ac:dyDescent="0.25">
      <c r="A1278" s="26" t="s">
        <v>23</v>
      </c>
      <c r="B1278" s="13" t="s">
        <v>698</v>
      </c>
      <c r="C1278" s="13" t="s">
        <v>842</v>
      </c>
      <c r="D1278" s="13" t="s">
        <v>949</v>
      </c>
      <c r="E1278" s="13" t="s">
        <v>24</v>
      </c>
      <c r="F1278" s="9">
        <v>312000</v>
      </c>
      <c r="G1278" s="36">
        <f t="shared" si="136"/>
        <v>-70</v>
      </c>
      <c r="H1278" s="9">
        <v>312000</v>
      </c>
      <c r="I1278" s="9">
        <v>311930</v>
      </c>
      <c r="J1278" s="20"/>
      <c r="K1278" s="21"/>
    </row>
    <row r="1279" spans="1:11" s="22" customFormat="1" ht="20.25" customHeight="1" outlineLevel="7" x14ac:dyDescent="0.25">
      <c r="A1279" s="26" t="s">
        <v>70</v>
      </c>
      <c r="B1279" s="13" t="s">
        <v>698</v>
      </c>
      <c r="C1279" s="13" t="s">
        <v>842</v>
      </c>
      <c r="D1279" s="13" t="s">
        <v>71</v>
      </c>
      <c r="E1279" s="13"/>
      <c r="F1279" s="9">
        <f>F1280</f>
        <v>675555.27</v>
      </c>
      <c r="G1279" s="36">
        <f t="shared" si="136"/>
        <v>-1179.8800000000047</v>
      </c>
      <c r="H1279" s="9">
        <f>H1280</f>
        <v>675555.27</v>
      </c>
      <c r="I1279" s="9">
        <f>I1280</f>
        <v>674375.39</v>
      </c>
      <c r="J1279" s="20"/>
      <c r="K1279" s="21"/>
    </row>
    <row r="1280" spans="1:11" s="22" customFormat="1" ht="45" outlineLevel="7" x14ac:dyDescent="0.25">
      <c r="A1280" s="26" t="s">
        <v>78</v>
      </c>
      <c r="B1280" s="13" t="s">
        <v>698</v>
      </c>
      <c r="C1280" s="13" t="s">
        <v>842</v>
      </c>
      <c r="D1280" s="13" t="s">
        <v>79</v>
      </c>
      <c r="E1280" s="13"/>
      <c r="F1280" s="9">
        <f>F1281+F1285</f>
        <v>675555.27</v>
      </c>
      <c r="G1280" s="36">
        <f t="shared" si="136"/>
        <v>-1179.8800000000047</v>
      </c>
      <c r="H1280" s="9">
        <f>H1281+H1285</f>
        <v>675555.27</v>
      </c>
      <c r="I1280" s="9">
        <f>I1281+I1285</f>
        <v>674375.39</v>
      </c>
      <c r="J1280" s="20"/>
      <c r="K1280" s="21"/>
    </row>
    <row r="1281" spans="1:11" s="22" customFormat="1" ht="21.75" customHeight="1" outlineLevel="7" x14ac:dyDescent="0.25">
      <c r="A1281" s="26" t="s">
        <v>729</v>
      </c>
      <c r="B1281" s="13" t="s">
        <v>698</v>
      </c>
      <c r="C1281" s="13" t="s">
        <v>842</v>
      </c>
      <c r="D1281" s="13" t="s">
        <v>730</v>
      </c>
      <c r="E1281" s="13"/>
      <c r="F1281" s="9">
        <f>F1282</f>
        <v>463567.5</v>
      </c>
      <c r="G1281" s="36">
        <f t="shared" si="136"/>
        <v>-1179.8800000000047</v>
      </c>
      <c r="H1281" s="9">
        <f t="shared" ref="H1281:I1283" si="139">H1282</f>
        <v>463567.5</v>
      </c>
      <c r="I1281" s="9">
        <f t="shared" si="139"/>
        <v>462387.62</v>
      </c>
      <c r="J1281" s="20"/>
      <c r="K1281" s="21"/>
    </row>
    <row r="1282" spans="1:11" s="22" customFormat="1" ht="21.75" customHeight="1" outlineLevel="7" x14ac:dyDescent="0.25">
      <c r="A1282" s="26" t="s">
        <v>731</v>
      </c>
      <c r="B1282" s="13" t="s">
        <v>698</v>
      </c>
      <c r="C1282" s="13" t="s">
        <v>842</v>
      </c>
      <c r="D1282" s="13" t="s">
        <v>732</v>
      </c>
      <c r="E1282" s="13"/>
      <c r="F1282" s="9">
        <f>F1283</f>
        <v>463567.5</v>
      </c>
      <c r="G1282" s="36">
        <f t="shared" si="136"/>
        <v>-1179.8800000000047</v>
      </c>
      <c r="H1282" s="9">
        <f t="shared" si="139"/>
        <v>463567.5</v>
      </c>
      <c r="I1282" s="9">
        <f t="shared" si="139"/>
        <v>462387.62</v>
      </c>
      <c r="J1282" s="20"/>
      <c r="K1282" s="21"/>
    </row>
    <row r="1283" spans="1:11" s="22" customFormat="1" ht="47.25" customHeight="1" outlineLevel="7" x14ac:dyDescent="0.25">
      <c r="A1283" s="26" t="s">
        <v>12</v>
      </c>
      <c r="B1283" s="13" t="s">
        <v>698</v>
      </c>
      <c r="C1283" s="13" t="s">
        <v>842</v>
      </c>
      <c r="D1283" s="13" t="s">
        <v>732</v>
      </c>
      <c r="E1283" s="13" t="s">
        <v>13</v>
      </c>
      <c r="F1283" s="9">
        <f>F1284</f>
        <v>463567.5</v>
      </c>
      <c r="G1283" s="36">
        <f t="shared" si="136"/>
        <v>-1179.8800000000047</v>
      </c>
      <c r="H1283" s="9">
        <f t="shared" si="139"/>
        <v>463567.5</v>
      </c>
      <c r="I1283" s="9">
        <f t="shared" si="139"/>
        <v>462387.62</v>
      </c>
      <c r="J1283" s="20"/>
      <c r="K1283" s="21"/>
    </row>
    <row r="1284" spans="1:11" s="22" customFormat="1" outlineLevel="7" x14ac:dyDescent="0.25">
      <c r="A1284" s="26" t="s">
        <v>176</v>
      </c>
      <c r="B1284" s="13" t="s">
        <v>698</v>
      </c>
      <c r="C1284" s="13" t="s">
        <v>842</v>
      </c>
      <c r="D1284" s="13" t="s">
        <v>732</v>
      </c>
      <c r="E1284" s="13" t="s">
        <v>177</v>
      </c>
      <c r="F1284" s="9">
        <v>463567.5</v>
      </c>
      <c r="G1284" s="36">
        <f t="shared" si="136"/>
        <v>-1179.8800000000047</v>
      </c>
      <c r="H1284" s="9">
        <v>463567.5</v>
      </c>
      <c r="I1284" s="9">
        <v>462387.62</v>
      </c>
      <c r="J1284" s="20"/>
      <c r="K1284" s="21"/>
    </row>
    <row r="1285" spans="1:11" s="22" customFormat="1" outlineLevel="3" x14ac:dyDescent="0.25">
      <c r="A1285" s="26" t="s">
        <v>80</v>
      </c>
      <c r="B1285" s="13" t="s">
        <v>698</v>
      </c>
      <c r="C1285" s="13" t="s">
        <v>842</v>
      </c>
      <c r="D1285" s="13" t="s">
        <v>81</v>
      </c>
      <c r="E1285" s="13"/>
      <c r="F1285" s="9">
        <f>F1286</f>
        <v>211987.77</v>
      </c>
      <c r="G1285" s="36">
        <f t="shared" si="136"/>
        <v>0</v>
      </c>
      <c r="H1285" s="9">
        <f t="shared" ref="H1285:I1287" si="140">H1286</f>
        <v>211987.77</v>
      </c>
      <c r="I1285" s="9">
        <f t="shared" si="140"/>
        <v>211987.77</v>
      </c>
      <c r="J1285" s="20"/>
      <c r="K1285" s="21"/>
    </row>
    <row r="1286" spans="1:11" s="22" customFormat="1" ht="30" outlineLevel="4" x14ac:dyDescent="0.25">
      <c r="A1286" s="26" t="s">
        <v>82</v>
      </c>
      <c r="B1286" s="13" t="s">
        <v>698</v>
      </c>
      <c r="C1286" s="13" t="s">
        <v>842</v>
      </c>
      <c r="D1286" s="13" t="s">
        <v>83</v>
      </c>
      <c r="E1286" s="13"/>
      <c r="F1286" s="9">
        <f>F1287</f>
        <v>211987.77</v>
      </c>
      <c r="G1286" s="36">
        <f t="shared" si="136"/>
        <v>0</v>
      </c>
      <c r="H1286" s="9">
        <f t="shared" si="140"/>
        <v>211987.77</v>
      </c>
      <c r="I1286" s="9">
        <f t="shared" si="140"/>
        <v>211987.77</v>
      </c>
      <c r="J1286" s="20"/>
      <c r="K1286" s="21"/>
    </row>
    <row r="1287" spans="1:11" s="22" customFormat="1" ht="47.25" customHeight="1" outlineLevel="5" x14ac:dyDescent="0.25">
      <c r="A1287" s="26" t="s">
        <v>12</v>
      </c>
      <c r="B1287" s="13" t="s">
        <v>698</v>
      </c>
      <c r="C1287" s="13" t="s">
        <v>842</v>
      </c>
      <c r="D1287" s="13" t="s">
        <v>83</v>
      </c>
      <c r="E1287" s="13" t="s">
        <v>13</v>
      </c>
      <c r="F1287" s="9">
        <f>F1288</f>
        <v>211987.77</v>
      </c>
      <c r="G1287" s="36">
        <f t="shared" si="136"/>
        <v>0</v>
      </c>
      <c r="H1287" s="9">
        <f t="shared" si="140"/>
        <v>211987.77</v>
      </c>
      <c r="I1287" s="9">
        <f t="shared" si="140"/>
        <v>211987.77</v>
      </c>
      <c r="J1287" s="20"/>
      <c r="K1287" s="21"/>
    </row>
    <row r="1288" spans="1:11" s="22" customFormat="1" outlineLevel="6" x14ac:dyDescent="0.25">
      <c r="A1288" s="26" t="s">
        <v>176</v>
      </c>
      <c r="B1288" s="13" t="s">
        <v>698</v>
      </c>
      <c r="C1288" s="13" t="s">
        <v>842</v>
      </c>
      <c r="D1288" s="13" t="s">
        <v>83</v>
      </c>
      <c r="E1288" s="13" t="s">
        <v>177</v>
      </c>
      <c r="F1288" s="9">
        <v>211987.77</v>
      </c>
      <c r="G1288" s="36">
        <f t="shared" si="136"/>
        <v>0</v>
      </c>
      <c r="H1288" s="9">
        <v>211987.77</v>
      </c>
      <c r="I1288" s="9">
        <v>211987.77</v>
      </c>
      <c r="J1288" s="20"/>
      <c r="K1288" s="21"/>
    </row>
    <row r="1289" spans="1:11" s="22" customFormat="1" ht="22.5" customHeight="1" outlineLevel="7" x14ac:dyDescent="0.25">
      <c r="A1289" s="26" t="s">
        <v>700</v>
      </c>
      <c r="B1289" s="13" t="s">
        <v>698</v>
      </c>
      <c r="C1289" s="13" t="s">
        <v>842</v>
      </c>
      <c r="D1289" s="13" t="s">
        <v>701</v>
      </c>
      <c r="E1289" s="13"/>
      <c r="F1289" s="9">
        <f>F1290</f>
        <v>462033061.15999997</v>
      </c>
      <c r="G1289" s="36">
        <f t="shared" si="136"/>
        <v>-8508385.1000000238</v>
      </c>
      <c r="H1289" s="9">
        <f>H1290</f>
        <v>461898758.48000008</v>
      </c>
      <c r="I1289" s="9">
        <f>I1290</f>
        <v>453524676.05999994</v>
      </c>
      <c r="J1289" s="20"/>
      <c r="K1289" s="21"/>
    </row>
    <row r="1290" spans="1:11" s="22" customFormat="1" outlineLevel="7" x14ac:dyDescent="0.25">
      <c r="A1290" s="26" t="s">
        <v>722</v>
      </c>
      <c r="B1290" s="13" t="s">
        <v>698</v>
      </c>
      <c r="C1290" s="13" t="s">
        <v>842</v>
      </c>
      <c r="D1290" s="13" t="s">
        <v>723</v>
      </c>
      <c r="E1290" s="13"/>
      <c r="F1290" s="9">
        <f>F1291+F1304+F1310+F1314+F1326+F1330+F1343+F1350+F1354</f>
        <v>462033061.15999997</v>
      </c>
      <c r="G1290" s="36">
        <f t="shared" si="136"/>
        <v>-8508385.1000000238</v>
      </c>
      <c r="H1290" s="9">
        <f>H1291+H1304+H1310+H1314+H1326+H1330+H1343+H1350+H1354+H1357</f>
        <v>461898758.48000008</v>
      </c>
      <c r="I1290" s="9">
        <f>I1291+I1304+I1310+I1314+I1326+I1330+I1343+I1350+I1354+I1357</f>
        <v>453524676.05999994</v>
      </c>
      <c r="J1290" s="20"/>
      <c r="K1290" s="21"/>
    </row>
    <row r="1291" spans="1:11" s="22" customFormat="1" ht="30" outlineLevel="7" x14ac:dyDescent="0.25">
      <c r="A1291" s="26" t="s">
        <v>733</v>
      </c>
      <c r="B1291" s="13" t="s">
        <v>698</v>
      </c>
      <c r="C1291" s="13" t="s">
        <v>842</v>
      </c>
      <c r="D1291" s="13" t="s">
        <v>734</v>
      </c>
      <c r="E1291" s="13"/>
      <c r="F1291" s="9">
        <f>F1292+F1299</f>
        <v>45040865.850000001</v>
      </c>
      <c r="G1291" s="36">
        <f t="shared" si="136"/>
        <v>-149034.89999999851</v>
      </c>
      <c r="H1291" s="9">
        <f>H1292+H1299</f>
        <v>50050251.240000002</v>
      </c>
      <c r="I1291" s="9">
        <f>I1292+I1299</f>
        <v>44891830.950000003</v>
      </c>
      <c r="J1291" s="20"/>
      <c r="K1291" s="21"/>
    </row>
    <row r="1292" spans="1:11" s="22" customFormat="1" outlineLevel="7" x14ac:dyDescent="0.25">
      <c r="A1292" s="26" t="s">
        <v>735</v>
      </c>
      <c r="B1292" s="13" t="s">
        <v>698</v>
      </c>
      <c r="C1292" s="13" t="s">
        <v>842</v>
      </c>
      <c r="D1292" s="13" t="s">
        <v>736</v>
      </c>
      <c r="E1292" s="13"/>
      <c r="F1292" s="9">
        <f>F1293+F1295+F1297</f>
        <v>42935161.850000001</v>
      </c>
      <c r="G1292" s="36">
        <f t="shared" si="136"/>
        <v>-270759.1099999994</v>
      </c>
      <c r="H1292" s="9">
        <f>H1293+H1295+H1297</f>
        <v>44438048.270000003</v>
      </c>
      <c r="I1292" s="9">
        <f>I1293+I1295+I1297</f>
        <v>42664402.740000002</v>
      </c>
      <c r="J1292" s="20"/>
      <c r="K1292" s="21"/>
    </row>
    <row r="1293" spans="1:11" s="22" customFormat="1" ht="49.5" customHeight="1" outlineLevel="7" x14ac:dyDescent="0.25">
      <c r="A1293" s="26" t="s">
        <v>12</v>
      </c>
      <c r="B1293" s="13" t="s">
        <v>698</v>
      </c>
      <c r="C1293" s="13" t="s">
        <v>842</v>
      </c>
      <c r="D1293" s="13" t="s">
        <v>736</v>
      </c>
      <c r="E1293" s="13" t="s">
        <v>13</v>
      </c>
      <c r="F1293" s="9">
        <f>F1294</f>
        <v>1703572.7</v>
      </c>
      <c r="G1293" s="36">
        <f t="shared" si="136"/>
        <v>218270.75</v>
      </c>
      <c r="H1293" s="9">
        <f>H1294</f>
        <v>1921943.45</v>
      </c>
      <c r="I1293" s="9">
        <f>I1294</f>
        <v>1921843.45</v>
      </c>
      <c r="J1293" s="20"/>
      <c r="K1293" s="21"/>
    </row>
    <row r="1294" spans="1:11" s="22" customFormat="1" outlineLevel="7" x14ac:dyDescent="0.25">
      <c r="A1294" s="26" t="s">
        <v>176</v>
      </c>
      <c r="B1294" s="13" t="s">
        <v>698</v>
      </c>
      <c r="C1294" s="13" t="s">
        <v>842</v>
      </c>
      <c r="D1294" s="13" t="s">
        <v>736</v>
      </c>
      <c r="E1294" s="13" t="s">
        <v>177</v>
      </c>
      <c r="F1294" s="9">
        <v>1703572.7</v>
      </c>
      <c r="G1294" s="36">
        <f t="shared" si="136"/>
        <v>218270.75</v>
      </c>
      <c r="H1294" s="9">
        <v>1921943.45</v>
      </c>
      <c r="I1294" s="9">
        <v>1921843.45</v>
      </c>
      <c r="J1294" s="20"/>
      <c r="K1294" s="21"/>
    </row>
    <row r="1295" spans="1:11" s="22" customFormat="1" ht="30" outlineLevel="6" x14ac:dyDescent="0.25">
      <c r="A1295" s="26" t="s">
        <v>21</v>
      </c>
      <c r="B1295" s="13" t="s">
        <v>698</v>
      </c>
      <c r="C1295" s="13" t="s">
        <v>842</v>
      </c>
      <c r="D1295" s="13" t="s">
        <v>736</v>
      </c>
      <c r="E1295" s="13" t="s">
        <v>22</v>
      </c>
      <c r="F1295" s="9">
        <f>F1296</f>
        <v>41218705.990000002</v>
      </c>
      <c r="G1295" s="36">
        <f t="shared" si="136"/>
        <v>-489159.31000000238</v>
      </c>
      <c r="H1295" s="9">
        <f>H1296</f>
        <v>42503092.210000001</v>
      </c>
      <c r="I1295" s="9">
        <v>40729546.68</v>
      </c>
      <c r="J1295" s="20"/>
      <c r="K1295" s="21"/>
    </row>
    <row r="1296" spans="1:11" s="22" customFormat="1" ht="32.25" customHeight="1" outlineLevel="7" x14ac:dyDescent="0.25">
      <c r="A1296" s="26" t="s">
        <v>23</v>
      </c>
      <c r="B1296" s="13" t="s">
        <v>698</v>
      </c>
      <c r="C1296" s="13" t="s">
        <v>842</v>
      </c>
      <c r="D1296" s="13" t="s">
        <v>736</v>
      </c>
      <c r="E1296" s="13" t="s">
        <v>24</v>
      </c>
      <c r="F1296" s="9">
        <v>41218705.990000002</v>
      </c>
      <c r="G1296" s="36">
        <f t="shared" si="136"/>
        <v>1284386.2199999988</v>
      </c>
      <c r="H1296" s="9">
        <v>42503092.210000001</v>
      </c>
      <c r="I1296" s="9">
        <v>42503092.210000001</v>
      </c>
      <c r="J1296" s="20"/>
      <c r="K1296" s="21"/>
    </row>
    <row r="1297" spans="1:11" s="22" customFormat="1" outlineLevel="7" x14ac:dyDescent="0.25">
      <c r="A1297" s="26" t="s">
        <v>25</v>
      </c>
      <c r="B1297" s="13" t="s">
        <v>698</v>
      </c>
      <c r="C1297" s="13" t="s">
        <v>842</v>
      </c>
      <c r="D1297" s="13" t="s">
        <v>736</v>
      </c>
      <c r="E1297" s="13" t="s">
        <v>26</v>
      </c>
      <c r="F1297" s="9">
        <f>F1298</f>
        <v>12883.16</v>
      </c>
      <c r="G1297" s="36">
        <f t="shared" si="136"/>
        <v>129.45000000000073</v>
      </c>
      <c r="H1297" s="9">
        <f>H1298</f>
        <v>13012.61</v>
      </c>
      <c r="I1297" s="9">
        <f>I1298</f>
        <v>13012.61</v>
      </c>
      <c r="J1297" s="20"/>
      <c r="K1297" s="21"/>
    </row>
    <row r="1298" spans="1:11" s="22" customFormat="1" outlineLevel="7" x14ac:dyDescent="0.25">
      <c r="A1298" s="26" t="s">
        <v>27</v>
      </c>
      <c r="B1298" s="13" t="s">
        <v>698</v>
      </c>
      <c r="C1298" s="13" t="s">
        <v>842</v>
      </c>
      <c r="D1298" s="13" t="s">
        <v>736</v>
      </c>
      <c r="E1298" s="13" t="s">
        <v>28</v>
      </c>
      <c r="F1298" s="9">
        <v>12883.16</v>
      </c>
      <c r="G1298" s="36">
        <f t="shared" si="136"/>
        <v>129.45000000000073</v>
      </c>
      <c r="H1298" s="9">
        <v>13012.61</v>
      </c>
      <c r="I1298" s="9">
        <v>13012.61</v>
      </c>
      <c r="J1298" s="20"/>
      <c r="K1298" s="21"/>
    </row>
    <row r="1299" spans="1:11" s="22" customFormat="1" ht="30" outlineLevel="7" x14ac:dyDescent="0.25">
      <c r="A1299" s="26" t="s">
        <v>737</v>
      </c>
      <c r="B1299" s="13" t="s">
        <v>698</v>
      </c>
      <c r="C1299" s="13" t="s">
        <v>842</v>
      </c>
      <c r="D1299" s="13" t="s">
        <v>738</v>
      </c>
      <c r="E1299" s="13"/>
      <c r="F1299" s="9">
        <f>F1300+F1302</f>
        <v>2105704</v>
      </c>
      <c r="G1299" s="36">
        <f t="shared" si="136"/>
        <v>121724.20999999996</v>
      </c>
      <c r="H1299" s="9">
        <f>H1300+H1302</f>
        <v>5612202.9699999997</v>
      </c>
      <c r="I1299" s="9">
        <f>I1300+I1302</f>
        <v>2227428.21</v>
      </c>
      <c r="J1299" s="20"/>
      <c r="K1299" s="21"/>
    </row>
    <row r="1300" spans="1:11" s="22" customFormat="1" ht="50.25" customHeight="1" outlineLevel="5" x14ac:dyDescent="0.25">
      <c r="A1300" s="26" t="s">
        <v>12</v>
      </c>
      <c r="B1300" s="13" t="s">
        <v>698</v>
      </c>
      <c r="C1300" s="13" t="s">
        <v>842</v>
      </c>
      <c r="D1300" s="13" t="s">
        <v>738</v>
      </c>
      <c r="E1300" s="13" t="s">
        <v>13</v>
      </c>
      <c r="F1300" s="9">
        <f>F1301</f>
        <v>522673.95</v>
      </c>
      <c r="G1300" s="36">
        <f t="shared" si="136"/>
        <v>-38543.510000000009</v>
      </c>
      <c r="H1300" s="9">
        <f>H1301</f>
        <v>505656.8</v>
      </c>
      <c r="I1300" s="9">
        <f>I1301</f>
        <v>484130.44</v>
      </c>
      <c r="J1300" s="20"/>
      <c r="K1300" s="21"/>
    </row>
    <row r="1301" spans="1:11" s="22" customFormat="1" outlineLevel="6" x14ac:dyDescent="0.25">
      <c r="A1301" s="26" t="s">
        <v>176</v>
      </c>
      <c r="B1301" s="13" t="s">
        <v>698</v>
      </c>
      <c r="C1301" s="13" t="s">
        <v>842</v>
      </c>
      <c r="D1301" s="13" t="s">
        <v>738</v>
      </c>
      <c r="E1301" s="13" t="s">
        <v>177</v>
      </c>
      <c r="F1301" s="9">
        <v>522673.95</v>
      </c>
      <c r="G1301" s="36">
        <f t="shared" si="136"/>
        <v>-38543.510000000009</v>
      </c>
      <c r="H1301" s="9">
        <v>505656.8</v>
      </c>
      <c r="I1301" s="9">
        <v>484130.44</v>
      </c>
      <c r="J1301" s="20"/>
      <c r="K1301" s="21"/>
    </row>
    <row r="1302" spans="1:11" s="22" customFormat="1" ht="30" outlineLevel="7" x14ac:dyDescent="0.25">
      <c r="A1302" s="26" t="s">
        <v>21</v>
      </c>
      <c r="B1302" s="13" t="s">
        <v>698</v>
      </c>
      <c r="C1302" s="13" t="s">
        <v>842</v>
      </c>
      <c r="D1302" s="13" t="s">
        <v>738</v>
      </c>
      <c r="E1302" s="13" t="s">
        <v>22</v>
      </c>
      <c r="F1302" s="9">
        <f>F1303</f>
        <v>1583030.05</v>
      </c>
      <c r="G1302" s="36">
        <f t="shared" si="136"/>
        <v>160267.71999999997</v>
      </c>
      <c r="H1302" s="9">
        <f>H1303</f>
        <v>5106546.17</v>
      </c>
      <c r="I1302" s="9">
        <f>I1303</f>
        <v>1743297.77</v>
      </c>
      <c r="J1302" s="20"/>
      <c r="K1302" s="21"/>
    </row>
    <row r="1303" spans="1:11" s="22" customFormat="1" ht="30" outlineLevel="7" x14ac:dyDescent="0.25">
      <c r="A1303" s="26" t="s">
        <v>23</v>
      </c>
      <c r="B1303" s="13" t="s">
        <v>698</v>
      </c>
      <c r="C1303" s="13" t="s">
        <v>842</v>
      </c>
      <c r="D1303" s="13" t="s">
        <v>738</v>
      </c>
      <c r="E1303" s="13" t="s">
        <v>24</v>
      </c>
      <c r="F1303" s="9">
        <v>1583030.05</v>
      </c>
      <c r="G1303" s="36">
        <f t="shared" si="136"/>
        <v>160267.71999999997</v>
      </c>
      <c r="H1303" s="9">
        <v>5106546.17</v>
      </c>
      <c r="I1303" s="9">
        <v>1743297.77</v>
      </c>
      <c r="J1303" s="20"/>
      <c r="K1303" s="21"/>
    </row>
    <row r="1304" spans="1:11" s="22" customFormat="1" ht="90" outlineLevel="7" x14ac:dyDescent="0.25">
      <c r="A1304" s="27" t="s">
        <v>927</v>
      </c>
      <c r="B1304" s="13" t="s">
        <v>698</v>
      </c>
      <c r="C1304" s="13" t="s">
        <v>842</v>
      </c>
      <c r="D1304" s="13" t="s">
        <v>740</v>
      </c>
      <c r="E1304" s="13"/>
      <c r="F1304" s="9">
        <f>F1305</f>
        <v>331762385.20999998</v>
      </c>
      <c r="G1304" s="36">
        <f t="shared" si="136"/>
        <v>1595973.7900000215</v>
      </c>
      <c r="H1304" s="9">
        <f>H1305</f>
        <v>333358359</v>
      </c>
      <c r="I1304" s="9">
        <f>I1305</f>
        <v>333358359</v>
      </c>
      <c r="J1304" s="20"/>
      <c r="K1304" s="21"/>
    </row>
    <row r="1305" spans="1:11" s="22" customFormat="1" ht="165" outlineLevel="7" x14ac:dyDescent="0.25">
      <c r="A1305" s="28" t="s">
        <v>926</v>
      </c>
      <c r="B1305" s="13" t="s">
        <v>698</v>
      </c>
      <c r="C1305" s="13" t="s">
        <v>842</v>
      </c>
      <c r="D1305" s="13" t="s">
        <v>943</v>
      </c>
      <c r="E1305" s="13"/>
      <c r="F1305" s="9">
        <f>F1306+F1308</f>
        <v>331762385.20999998</v>
      </c>
      <c r="G1305" s="36">
        <f t="shared" si="136"/>
        <v>1595973.7900000215</v>
      </c>
      <c r="H1305" s="9">
        <f>H1306+H1308</f>
        <v>333358359</v>
      </c>
      <c r="I1305" s="9">
        <f>I1306+I1308</f>
        <v>333358359</v>
      </c>
      <c r="J1305" s="20"/>
      <c r="K1305" s="21"/>
    </row>
    <row r="1306" spans="1:11" s="22" customFormat="1" ht="48.75" customHeight="1" outlineLevel="5" x14ac:dyDescent="0.25">
      <c r="A1306" s="26" t="s">
        <v>12</v>
      </c>
      <c r="B1306" s="13" t="s">
        <v>698</v>
      </c>
      <c r="C1306" s="13" t="s">
        <v>842</v>
      </c>
      <c r="D1306" s="13" t="s">
        <v>943</v>
      </c>
      <c r="E1306" s="13" t="s">
        <v>13</v>
      </c>
      <c r="F1306" s="9">
        <f>F1307</f>
        <v>322175998.82999998</v>
      </c>
      <c r="G1306" s="36">
        <f t="shared" si="136"/>
        <v>1508806.7400000095</v>
      </c>
      <c r="H1306" s="9">
        <f>H1307</f>
        <v>323684805.56999999</v>
      </c>
      <c r="I1306" s="9">
        <f>I1307</f>
        <v>323684805.56999999</v>
      </c>
      <c r="J1306" s="20"/>
      <c r="K1306" s="21"/>
    </row>
    <row r="1307" spans="1:11" s="22" customFormat="1" ht="18" customHeight="1" outlineLevel="6" x14ac:dyDescent="0.25">
      <c r="A1307" s="26" t="s">
        <v>176</v>
      </c>
      <c r="B1307" s="13" t="s">
        <v>698</v>
      </c>
      <c r="C1307" s="13" t="s">
        <v>842</v>
      </c>
      <c r="D1307" s="13" t="s">
        <v>943</v>
      </c>
      <c r="E1307" s="13" t="s">
        <v>177</v>
      </c>
      <c r="F1307" s="9">
        <v>322175998.82999998</v>
      </c>
      <c r="G1307" s="36">
        <f t="shared" si="136"/>
        <v>1508806.7400000095</v>
      </c>
      <c r="H1307" s="9">
        <v>323684805.56999999</v>
      </c>
      <c r="I1307" s="9">
        <v>323684805.56999999</v>
      </c>
      <c r="J1307" s="20"/>
      <c r="K1307" s="21"/>
    </row>
    <row r="1308" spans="1:11" s="22" customFormat="1" ht="35.25" customHeight="1" outlineLevel="7" x14ac:dyDescent="0.25">
      <c r="A1308" s="26" t="s">
        <v>21</v>
      </c>
      <c r="B1308" s="13" t="s">
        <v>698</v>
      </c>
      <c r="C1308" s="13" t="s">
        <v>842</v>
      </c>
      <c r="D1308" s="13" t="s">
        <v>943</v>
      </c>
      <c r="E1308" s="13" t="s">
        <v>22</v>
      </c>
      <c r="F1308" s="9">
        <f>F1309</f>
        <v>9586386.3800000008</v>
      </c>
      <c r="G1308" s="36">
        <f t="shared" si="136"/>
        <v>87167.049999998882</v>
      </c>
      <c r="H1308" s="9">
        <f>H1309</f>
        <v>9673553.4299999997</v>
      </c>
      <c r="I1308" s="9">
        <f>I1309</f>
        <v>9673553.4299999997</v>
      </c>
      <c r="J1308" s="20"/>
      <c r="K1308" s="21"/>
    </row>
    <row r="1309" spans="1:11" s="22" customFormat="1" ht="30" outlineLevel="7" x14ac:dyDescent="0.25">
      <c r="A1309" s="26" t="s">
        <v>23</v>
      </c>
      <c r="B1309" s="13" t="s">
        <v>698</v>
      </c>
      <c r="C1309" s="13" t="s">
        <v>842</v>
      </c>
      <c r="D1309" s="13" t="s">
        <v>943</v>
      </c>
      <c r="E1309" s="13" t="s">
        <v>24</v>
      </c>
      <c r="F1309" s="9">
        <v>9586386.3800000008</v>
      </c>
      <c r="G1309" s="36">
        <f t="shared" si="136"/>
        <v>87167.049999998882</v>
      </c>
      <c r="H1309" s="9">
        <v>9673553.4299999997</v>
      </c>
      <c r="I1309" s="9">
        <v>9673553.4299999997</v>
      </c>
      <c r="J1309" s="20"/>
      <c r="K1309" s="21"/>
    </row>
    <row r="1310" spans="1:11" s="22" customFormat="1" ht="68.25" customHeight="1" outlineLevel="5" x14ac:dyDescent="0.25">
      <c r="A1310" s="27" t="s">
        <v>742</v>
      </c>
      <c r="B1310" s="13" t="s">
        <v>698</v>
      </c>
      <c r="C1310" s="13" t="s">
        <v>842</v>
      </c>
      <c r="D1310" s="13" t="s">
        <v>743</v>
      </c>
      <c r="E1310" s="13"/>
      <c r="F1310" s="9">
        <f>F1311</f>
        <v>593712</v>
      </c>
      <c r="G1310" s="36">
        <f t="shared" si="136"/>
        <v>43470.510000000009</v>
      </c>
      <c r="H1310" s="9">
        <f t="shared" ref="H1310:I1312" si="141">H1311</f>
        <v>643812</v>
      </c>
      <c r="I1310" s="9">
        <f t="shared" si="141"/>
        <v>637182.51</v>
      </c>
      <c r="J1310" s="20"/>
      <c r="K1310" s="21"/>
    </row>
    <row r="1311" spans="1:11" s="22" customFormat="1" ht="60" outlineLevel="6" x14ac:dyDescent="0.25">
      <c r="A1311" s="26" t="s">
        <v>744</v>
      </c>
      <c r="B1311" s="13" t="s">
        <v>698</v>
      </c>
      <c r="C1311" s="13" t="s">
        <v>842</v>
      </c>
      <c r="D1311" s="13" t="s">
        <v>923</v>
      </c>
      <c r="E1311" s="13"/>
      <c r="F1311" s="9">
        <f>F1312</f>
        <v>593712</v>
      </c>
      <c r="G1311" s="36">
        <f t="shared" si="136"/>
        <v>43470.510000000009</v>
      </c>
      <c r="H1311" s="9">
        <f t="shared" si="141"/>
        <v>643812</v>
      </c>
      <c r="I1311" s="9">
        <f t="shared" si="141"/>
        <v>637182.51</v>
      </c>
      <c r="J1311" s="20"/>
      <c r="K1311" s="21"/>
    </row>
    <row r="1312" spans="1:11" s="22" customFormat="1" ht="46.5" customHeight="1" outlineLevel="7" x14ac:dyDescent="0.25">
      <c r="A1312" s="26" t="s">
        <v>12</v>
      </c>
      <c r="B1312" s="13" t="s">
        <v>698</v>
      </c>
      <c r="C1312" s="13" t="s">
        <v>842</v>
      </c>
      <c r="D1312" s="13" t="s">
        <v>923</v>
      </c>
      <c r="E1312" s="13" t="s">
        <v>13</v>
      </c>
      <c r="F1312" s="9">
        <f>F1313</f>
        <v>593712</v>
      </c>
      <c r="G1312" s="36">
        <f t="shared" si="136"/>
        <v>43470.510000000009</v>
      </c>
      <c r="H1312" s="9">
        <f t="shared" si="141"/>
        <v>643812</v>
      </c>
      <c r="I1312" s="9">
        <f t="shared" si="141"/>
        <v>637182.51</v>
      </c>
      <c r="J1312" s="20"/>
      <c r="K1312" s="21"/>
    </row>
    <row r="1313" spans="1:11" s="22" customFormat="1" outlineLevel="7" x14ac:dyDescent="0.25">
      <c r="A1313" s="26" t="s">
        <v>176</v>
      </c>
      <c r="B1313" s="13" t="s">
        <v>698</v>
      </c>
      <c r="C1313" s="13" t="s">
        <v>842</v>
      </c>
      <c r="D1313" s="13" t="s">
        <v>923</v>
      </c>
      <c r="E1313" s="13" t="s">
        <v>177</v>
      </c>
      <c r="F1313" s="9">
        <v>593712</v>
      </c>
      <c r="G1313" s="36">
        <f t="shared" si="136"/>
        <v>43470.510000000009</v>
      </c>
      <c r="H1313" s="9">
        <v>643812</v>
      </c>
      <c r="I1313" s="9">
        <v>637182.51</v>
      </c>
      <c r="J1313" s="20"/>
      <c r="K1313" s="21"/>
    </row>
    <row r="1314" spans="1:11" s="22" customFormat="1" ht="45" outlineLevel="7" x14ac:dyDescent="0.25">
      <c r="A1314" s="26" t="s">
        <v>745</v>
      </c>
      <c r="B1314" s="13" t="s">
        <v>698</v>
      </c>
      <c r="C1314" s="13" t="s">
        <v>842</v>
      </c>
      <c r="D1314" s="13" t="s">
        <v>746</v>
      </c>
      <c r="E1314" s="13"/>
      <c r="F1314" s="9">
        <f>F1315+F1320+F1323</f>
        <v>32017509.25</v>
      </c>
      <c r="G1314" s="36">
        <f t="shared" si="136"/>
        <v>-4791153.7400000021</v>
      </c>
      <c r="H1314" s="9">
        <f>H1315+H1320+H1323</f>
        <v>29163010.539999999</v>
      </c>
      <c r="I1314" s="9">
        <f>I1315+I1320+I1323</f>
        <v>27226355.509999998</v>
      </c>
      <c r="J1314" s="20"/>
      <c r="K1314" s="21"/>
    </row>
    <row r="1315" spans="1:11" s="22" customFormat="1" ht="30" outlineLevel="7" x14ac:dyDescent="0.25">
      <c r="A1315" s="26" t="s">
        <v>747</v>
      </c>
      <c r="B1315" s="13" t="s">
        <v>698</v>
      </c>
      <c r="C1315" s="13" t="s">
        <v>842</v>
      </c>
      <c r="D1315" s="13" t="s">
        <v>748</v>
      </c>
      <c r="E1315" s="13"/>
      <c r="F1315" s="9">
        <f>F1316+F1318</f>
        <v>7789465.0099999998</v>
      </c>
      <c r="G1315" s="36">
        <f t="shared" si="136"/>
        <v>-1625239.67</v>
      </c>
      <c r="H1315" s="9">
        <f>H1316+H1318</f>
        <v>7662239.0300000003</v>
      </c>
      <c r="I1315" s="9">
        <f>I1316+I1318</f>
        <v>6164225.3399999999</v>
      </c>
      <c r="J1315" s="20"/>
      <c r="K1315" s="21"/>
    </row>
    <row r="1316" spans="1:11" s="22" customFormat="1" ht="30.75" customHeight="1" outlineLevel="6" x14ac:dyDescent="0.25">
      <c r="A1316" s="26" t="s">
        <v>21</v>
      </c>
      <c r="B1316" s="13" t="s">
        <v>698</v>
      </c>
      <c r="C1316" s="13" t="s">
        <v>842</v>
      </c>
      <c r="D1316" s="13" t="s">
        <v>748</v>
      </c>
      <c r="E1316" s="13" t="s">
        <v>22</v>
      </c>
      <c r="F1316" s="9">
        <f>F1317</f>
        <v>6948985.0099999998</v>
      </c>
      <c r="G1316" s="36">
        <f t="shared" si="136"/>
        <v>-1696159.67</v>
      </c>
      <c r="H1316" s="9">
        <f>H1317</f>
        <v>6750839.0300000003</v>
      </c>
      <c r="I1316" s="9">
        <f>I1317</f>
        <v>5252825.34</v>
      </c>
      <c r="J1316" s="20"/>
      <c r="K1316" s="21"/>
    </row>
    <row r="1317" spans="1:11" s="22" customFormat="1" ht="30" outlineLevel="7" x14ac:dyDescent="0.25">
      <c r="A1317" s="26" t="s">
        <v>23</v>
      </c>
      <c r="B1317" s="13" t="s">
        <v>698</v>
      </c>
      <c r="C1317" s="13" t="s">
        <v>842</v>
      </c>
      <c r="D1317" s="13" t="s">
        <v>748</v>
      </c>
      <c r="E1317" s="13" t="s">
        <v>24</v>
      </c>
      <c r="F1317" s="9">
        <v>6948985.0099999998</v>
      </c>
      <c r="G1317" s="36">
        <f t="shared" si="136"/>
        <v>-1696159.67</v>
      </c>
      <c r="H1317" s="9">
        <v>6750839.0300000003</v>
      </c>
      <c r="I1317" s="9">
        <v>5252825.34</v>
      </c>
      <c r="J1317" s="20"/>
      <c r="K1317" s="21"/>
    </row>
    <row r="1318" spans="1:11" s="22" customFormat="1" outlineLevel="7" x14ac:dyDescent="0.25">
      <c r="A1318" s="26" t="s">
        <v>437</v>
      </c>
      <c r="B1318" s="13" t="s">
        <v>698</v>
      </c>
      <c r="C1318" s="13" t="s">
        <v>842</v>
      </c>
      <c r="D1318" s="13" t="s">
        <v>748</v>
      </c>
      <c r="E1318" s="13" t="s">
        <v>438</v>
      </c>
      <c r="F1318" s="9">
        <f>F1319</f>
        <v>840480</v>
      </c>
      <c r="G1318" s="36">
        <f t="shared" si="136"/>
        <v>70920</v>
      </c>
      <c r="H1318" s="9">
        <f>H1319</f>
        <v>911400</v>
      </c>
      <c r="I1318" s="9">
        <f>I1319</f>
        <v>911400</v>
      </c>
      <c r="J1318" s="20"/>
      <c r="K1318" s="21"/>
    </row>
    <row r="1319" spans="1:11" s="22" customFormat="1" ht="30" outlineLevel="5" x14ac:dyDescent="0.25">
      <c r="A1319" s="26" t="s">
        <v>439</v>
      </c>
      <c r="B1319" s="13" t="s">
        <v>698</v>
      </c>
      <c r="C1319" s="13" t="s">
        <v>842</v>
      </c>
      <c r="D1319" s="13" t="s">
        <v>748</v>
      </c>
      <c r="E1319" s="13" t="s">
        <v>440</v>
      </c>
      <c r="F1319" s="9">
        <v>840480</v>
      </c>
      <c r="G1319" s="36">
        <f t="shared" si="136"/>
        <v>70920</v>
      </c>
      <c r="H1319" s="9">
        <v>911400</v>
      </c>
      <c r="I1319" s="9">
        <v>911400</v>
      </c>
      <c r="J1319" s="20"/>
      <c r="K1319" s="21"/>
    </row>
    <row r="1320" spans="1:11" s="22" customFormat="1" ht="62.25" customHeight="1" outlineLevel="5" x14ac:dyDescent="0.25">
      <c r="A1320" s="26" t="s">
        <v>1068</v>
      </c>
      <c r="B1320" s="13" t="s">
        <v>698</v>
      </c>
      <c r="C1320" s="13" t="s">
        <v>842</v>
      </c>
      <c r="D1320" s="13" t="s">
        <v>1043</v>
      </c>
      <c r="E1320" s="13"/>
      <c r="F1320" s="9">
        <f>F1321</f>
        <v>2731134.24</v>
      </c>
      <c r="G1320" s="36">
        <f t="shared" si="136"/>
        <v>-438641.34000000032</v>
      </c>
      <c r="H1320" s="9">
        <f>H1321</f>
        <v>2731134.24</v>
      </c>
      <c r="I1320" s="9">
        <f>I1321</f>
        <v>2292492.9</v>
      </c>
      <c r="J1320" s="20"/>
      <c r="K1320" s="21"/>
    </row>
    <row r="1321" spans="1:11" s="22" customFormat="1" ht="30" outlineLevel="5" x14ac:dyDescent="0.25">
      <c r="A1321" s="26" t="s">
        <v>21</v>
      </c>
      <c r="B1321" s="13" t="s">
        <v>698</v>
      </c>
      <c r="C1321" s="13" t="s">
        <v>842</v>
      </c>
      <c r="D1321" s="13" t="s">
        <v>1043</v>
      </c>
      <c r="E1321" s="13" t="s">
        <v>22</v>
      </c>
      <c r="F1321" s="9">
        <f>F1322</f>
        <v>2731134.24</v>
      </c>
      <c r="G1321" s="36">
        <f t="shared" si="136"/>
        <v>-438641.34000000032</v>
      </c>
      <c r="H1321" s="9">
        <f>H1322</f>
        <v>2731134.24</v>
      </c>
      <c r="I1321" s="9">
        <f>I1322</f>
        <v>2292492.9</v>
      </c>
      <c r="J1321" s="20"/>
      <c r="K1321" s="21"/>
    </row>
    <row r="1322" spans="1:11" s="22" customFormat="1" ht="30" outlineLevel="5" x14ac:dyDescent="0.25">
      <c r="A1322" s="26" t="s">
        <v>23</v>
      </c>
      <c r="B1322" s="13" t="s">
        <v>698</v>
      </c>
      <c r="C1322" s="13" t="s">
        <v>842</v>
      </c>
      <c r="D1322" s="13" t="s">
        <v>1043</v>
      </c>
      <c r="E1322" s="13" t="s">
        <v>24</v>
      </c>
      <c r="F1322" s="9">
        <v>2731134.24</v>
      </c>
      <c r="G1322" s="36">
        <f t="shared" si="136"/>
        <v>-438641.34000000032</v>
      </c>
      <c r="H1322" s="9">
        <v>2731134.24</v>
      </c>
      <c r="I1322" s="9">
        <v>2292492.9</v>
      </c>
      <c r="J1322" s="20"/>
      <c r="K1322" s="21"/>
    </row>
    <row r="1323" spans="1:11" s="22" customFormat="1" ht="45" outlineLevel="6" x14ac:dyDescent="0.25">
      <c r="A1323" s="26" t="s">
        <v>749</v>
      </c>
      <c r="B1323" s="13" t="s">
        <v>698</v>
      </c>
      <c r="C1323" s="13" t="s">
        <v>842</v>
      </c>
      <c r="D1323" s="13" t="s">
        <v>750</v>
      </c>
      <c r="E1323" s="13"/>
      <c r="F1323" s="9">
        <f>F1324</f>
        <v>21496910</v>
      </c>
      <c r="G1323" s="36">
        <f t="shared" si="136"/>
        <v>-2727272.7300000004</v>
      </c>
      <c r="H1323" s="9">
        <f>H1324</f>
        <v>18769637.27</v>
      </c>
      <c r="I1323" s="9">
        <f>I1324</f>
        <v>18769637.27</v>
      </c>
      <c r="J1323" s="20"/>
      <c r="K1323" s="21"/>
    </row>
    <row r="1324" spans="1:11" s="22" customFormat="1" ht="30" outlineLevel="7" x14ac:dyDescent="0.25">
      <c r="A1324" s="26" t="s">
        <v>21</v>
      </c>
      <c r="B1324" s="13" t="s">
        <v>698</v>
      </c>
      <c r="C1324" s="13" t="s">
        <v>842</v>
      </c>
      <c r="D1324" s="13" t="s">
        <v>750</v>
      </c>
      <c r="E1324" s="13" t="s">
        <v>22</v>
      </c>
      <c r="F1324" s="9">
        <f>F1325</f>
        <v>21496910</v>
      </c>
      <c r="G1324" s="36">
        <f t="shared" si="136"/>
        <v>-2727272.7300000004</v>
      </c>
      <c r="H1324" s="9">
        <f>H1325</f>
        <v>18769637.27</v>
      </c>
      <c r="I1324" s="9">
        <f>I1325</f>
        <v>18769637.27</v>
      </c>
      <c r="J1324" s="20"/>
      <c r="K1324" s="21"/>
    </row>
    <row r="1325" spans="1:11" s="22" customFormat="1" ht="30" outlineLevel="7" x14ac:dyDescent="0.25">
      <c r="A1325" s="26" t="s">
        <v>23</v>
      </c>
      <c r="B1325" s="13" t="s">
        <v>698</v>
      </c>
      <c r="C1325" s="13" t="s">
        <v>842</v>
      </c>
      <c r="D1325" s="13" t="s">
        <v>750</v>
      </c>
      <c r="E1325" s="13" t="s">
        <v>24</v>
      </c>
      <c r="F1325" s="9">
        <v>21496910</v>
      </c>
      <c r="G1325" s="36">
        <f t="shared" si="136"/>
        <v>-2727272.7300000004</v>
      </c>
      <c r="H1325" s="9">
        <v>18769637.27</v>
      </c>
      <c r="I1325" s="9">
        <v>18769637.27</v>
      </c>
      <c r="J1325" s="20"/>
      <c r="K1325" s="21"/>
    </row>
    <row r="1326" spans="1:11" s="22" customFormat="1" ht="30" hidden="1" outlineLevel="5" x14ac:dyDescent="0.25">
      <c r="A1326" s="26" t="s">
        <v>751</v>
      </c>
      <c r="B1326" s="13" t="s">
        <v>698</v>
      </c>
      <c r="C1326" s="13" t="s">
        <v>842</v>
      </c>
      <c r="D1326" s="13" t="s">
        <v>752</v>
      </c>
      <c r="E1326" s="13"/>
      <c r="F1326" s="9">
        <f>F1327</f>
        <v>0</v>
      </c>
      <c r="G1326" s="36">
        <f t="shared" si="136"/>
        <v>0</v>
      </c>
      <c r="H1326" s="9">
        <f t="shared" ref="H1326:I1328" si="142">H1327</f>
        <v>0</v>
      </c>
      <c r="I1326" s="9">
        <f t="shared" si="142"/>
        <v>0</v>
      </c>
      <c r="J1326" s="20"/>
      <c r="K1326" s="21"/>
    </row>
    <row r="1327" spans="1:11" s="22" customFormat="1" hidden="1" outlineLevel="5" x14ac:dyDescent="0.25">
      <c r="A1327" s="26" t="s">
        <v>753</v>
      </c>
      <c r="B1327" s="13" t="s">
        <v>698</v>
      </c>
      <c r="C1327" s="13" t="s">
        <v>842</v>
      </c>
      <c r="D1327" s="13" t="s">
        <v>754</v>
      </c>
      <c r="E1327" s="13"/>
      <c r="F1327" s="9">
        <f>F1328</f>
        <v>0</v>
      </c>
      <c r="G1327" s="36">
        <f t="shared" si="136"/>
        <v>0</v>
      </c>
      <c r="H1327" s="9">
        <f t="shared" si="142"/>
        <v>0</v>
      </c>
      <c r="I1327" s="9">
        <f t="shared" si="142"/>
        <v>0</v>
      </c>
      <c r="J1327" s="20"/>
      <c r="K1327" s="21"/>
    </row>
    <row r="1328" spans="1:11" s="22" customFormat="1" ht="30" hidden="1" outlineLevel="5" x14ac:dyDescent="0.25">
      <c r="A1328" s="26" t="s">
        <v>21</v>
      </c>
      <c r="B1328" s="13" t="s">
        <v>698</v>
      </c>
      <c r="C1328" s="13" t="s">
        <v>842</v>
      </c>
      <c r="D1328" s="13" t="s">
        <v>754</v>
      </c>
      <c r="E1328" s="13" t="s">
        <v>22</v>
      </c>
      <c r="F1328" s="9">
        <f>F1329</f>
        <v>0</v>
      </c>
      <c r="G1328" s="36">
        <f t="shared" si="136"/>
        <v>0</v>
      </c>
      <c r="H1328" s="9">
        <f t="shared" si="142"/>
        <v>0</v>
      </c>
      <c r="I1328" s="9">
        <f t="shared" si="142"/>
        <v>0</v>
      </c>
      <c r="J1328" s="20"/>
      <c r="K1328" s="21"/>
    </row>
    <row r="1329" spans="1:11" s="22" customFormat="1" ht="30" hidden="1" outlineLevel="5" x14ac:dyDescent="0.25">
      <c r="A1329" s="26" t="s">
        <v>23</v>
      </c>
      <c r="B1329" s="13" t="s">
        <v>698</v>
      </c>
      <c r="C1329" s="13" t="s">
        <v>842</v>
      </c>
      <c r="D1329" s="13" t="s">
        <v>754</v>
      </c>
      <c r="E1329" s="13" t="s">
        <v>24</v>
      </c>
      <c r="F1329" s="9"/>
      <c r="G1329" s="36">
        <f t="shared" si="136"/>
        <v>0</v>
      </c>
      <c r="H1329" s="9"/>
      <c r="I1329" s="9"/>
      <c r="J1329" s="20"/>
      <c r="K1329" s="21"/>
    </row>
    <row r="1330" spans="1:11" s="22" customFormat="1" ht="30" outlineLevel="5" x14ac:dyDescent="0.25">
      <c r="A1330" s="26" t="s">
        <v>724</v>
      </c>
      <c r="B1330" s="13" t="s">
        <v>698</v>
      </c>
      <c r="C1330" s="13" t="s">
        <v>842</v>
      </c>
      <c r="D1330" s="13" t="s">
        <v>725</v>
      </c>
      <c r="E1330" s="13"/>
      <c r="F1330" s="9">
        <f>F1331+F1334+F1337+F1340</f>
        <v>16936033.449999999</v>
      </c>
      <c r="G1330" s="36">
        <f t="shared" si="136"/>
        <v>-408921.57999999821</v>
      </c>
      <c r="H1330" s="9">
        <f>H1331+H1334+H1337+H1340</f>
        <v>16942435.789999999</v>
      </c>
      <c r="I1330" s="9">
        <f>I1331+I1334+I1337+I1340</f>
        <v>16527111.870000001</v>
      </c>
      <c r="J1330" s="20"/>
      <c r="K1330" s="21"/>
    </row>
    <row r="1331" spans="1:11" s="22" customFormat="1" outlineLevel="5" x14ac:dyDescent="0.25">
      <c r="A1331" s="26" t="s">
        <v>862</v>
      </c>
      <c r="B1331" s="13" t="s">
        <v>698</v>
      </c>
      <c r="C1331" s="13" t="s">
        <v>842</v>
      </c>
      <c r="D1331" s="13" t="s">
        <v>863</v>
      </c>
      <c r="E1331" s="13"/>
      <c r="F1331" s="9">
        <f>F1332</f>
        <v>5271505.83</v>
      </c>
      <c r="G1331" s="36">
        <f t="shared" si="136"/>
        <v>-377705.79000000004</v>
      </c>
      <c r="H1331" s="9">
        <f>H1332</f>
        <v>5271505.83</v>
      </c>
      <c r="I1331" s="9">
        <f>I1332</f>
        <v>4893800.04</v>
      </c>
      <c r="J1331" s="20"/>
      <c r="K1331" s="21"/>
    </row>
    <row r="1332" spans="1:11" s="22" customFormat="1" ht="30" outlineLevel="5" x14ac:dyDescent="0.25">
      <c r="A1332" s="26" t="s">
        <v>21</v>
      </c>
      <c r="B1332" s="13" t="s">
        <v>698</v>
      </c>
      <c r="C1332" s="13" t="s">
        <v>842</v>
      </c>
      <c r="D1332" s="13" t="s">
        <v>863</v>
      </c>
      <c r="E1332" s="13" t="s">
        <v>22</v>
      </c>
      <c r="F1332" s="9">
        <f>F1333</f>
        <v>5271505.83</v>
      </c>
      <c r="G1332" s="36">
        <f t="shared" si="136"/>
        <v>-377705.79000000004</v>
      </c>
      <c r="H1332" s="9">
        <f>H1333</f>
        <v>5271505.83</v>
      </c>
      <c r="I1332" s="9">
        <f>I1333</f>
        <v>4893800.04</v>
      </c>
      <c r="J1332" s="20"/>
      <c r="K1332" s="21"/>
    </row>
    <row r="1333" spans="1:11" s="22" customFormat="1" ht="30" outlineLevel="6" x14ac:dyDescent="0.25">
      <c r="A1333" s="26" t="s">
        <v>23</v>
      </c>
      <c r="B1333" s="13" t="s">
        <v>698</v>
      </c>
      <c r="C1333" s="13" t="s">
        <v>842</v>
      </c>
      <c r="D1333" s="13" t="s">
        <v>863</v>
      </c>
      <c r="E1333" s="13" t="s">
        <v>24</v>
      </c>
      <c r="F1333" s="9">
        <v>5271505.83</v>
      </c>
      <c r="G1333" s="36">
        <f t="shared" si="136"/>
        <v>-377705.79000000004</v>
      </c>
      <c r="H1333" s="9">
        <v>5271505.83</v>
      </c>
      <c r="I1333" s="9">
        <v>4893800.04</v>
      </c>
      <c r="J1333" s="20"/>
      <c r="K1333" s="21"/>
    </row>
    <row r="1334" spans="1:11" s="22" customFormat="1" outlineLevel="7" x14ac:dyDescent="0.25">
      <c r="A1334" s="26" t="s">
        <v>790</v>
      </c>
      <c r="B1334" s="13" t="s">
        <v>698</v>
      </c>
      <c r="C1334" s="13" t="s">
        <v>842</v>
      </c>
      <c r="D1334" s="13" t="s">
        <v>791</v>
      </c>
      <c r="E1334" s="13"/>
      <c r="F1334" s="9">
        <f>F1335</f>
        <v>6076378.96</v>
      </c>
      <c r="G1334" s="36">
        <f t="shared" si="136"/>
        <v>63420.870000000112</v>
      </c>
      <c r="H1334" s="9">
        <f>H1335</f>
        <v>6167328.96</v>
      </c>
      <c r="I1334" s="9">
        <f>I1335</f>
        <v>6139799.8300000001</v>
      </c>
      <c r="J1334" s="20"/>
      <c r="K1334" s="21"/>
    </row>
    <row r="1335" spans="1:11" s="22" customFormat="1" ht="30" outlineLevel="7" x14ac:dyDescent="0.25">
      <c r="A1335" s="26" t="s">
        <v>21</v>
      </c>
      <c r="B1335" s="13" t="s">
        <v>698</v>
      </c>
      <c r="C1335" s="13" t="s">
        <v>842</v>
      </c>
      <c r="D1335" s="13" t="s">
        <v>791</v>
      </c>
      <c r="E1335" s="13" t="s">
        <v>22</v>
      </c>
      <c r="F1335" s="9">
        <f>F1336</f>
        <v>6076378.96</v>
      </c>
      <c r="G1335" s="36">
        <f t="shared" si="136"/>
        <v>63420.870000000112</v>
      </c>
      <c r="H1335" s="9">
        <f>H1336</f>
        <v>6167328.96</v>
      </c>
      <c r="I1335" s="9">
        <f>I1336</f>
        <v>6139799.8300000001</v>
      </c>
      <c r="J1335" s="20"/>
      <c r="K1335" s="21"/>
    </row>
    <row r="1336" spans="1:11" s="22" customFormat="1" ht="30" outlineLevel="6" x14ac:dyDescent="0.25">
      <c r="A1336" s="26" t="s">
        <v>23</v>
      </c>
      <c r="B1336" s="13" t="s">
        <v>698</v>
      </c>
      <c r="C1336" s="13" t="s">
        <v>842</v>
      </c>
      <c r="D1336" s="13" t="s">
        <v>791</v>
      </c>
      <c r="E1336" s="13" t="s">
        <v>24</v>
      </c>
      <c r="F1336" s="9">
        <v>6076378.96</v>
      </c>
      <c r="G1336" s="36">
        <f t="shared" si="136"/>
        <v>63420.870000000112</v>
      </c>
      <c r="H1336" s="9">
        <v>6167328.96</v>
      </c>
      <c r="I1336" s="9">
        <v>6139799.8300000001</v>
      </c>
      <c r="J1336" s="20"/>
      <c r="K1336" s="21"/>
    </row>
    <row r="1337" spans="1:11" s="22" customFormat="1" ht="30" outlineLevel="7" x14ac:dyDescent="0.25">
      <c r="A1337" s="26" t="s">
        <v>726</v>
      </c>
      <c r="B1337" s="13" t="s">
        <v>698</v>
      </c>
      <c r="C1337" s="13" t="s">
        <v>842</v>
      </c>
      <c r="D1337" s="13" t="s">
        <v>727</v>
      </c>
      <c r="E1337" s="13"/>
      <c r="F1337" s="9">
        <f>F1338</f>
        <v>5588148.6600000001</v>
      </c>
      <c r="G1337" s="36">
        <f t="shared" si="136"/>
        <v>-94636.660000000149</v>
      </c>
      <c r="H1337" s="9">
        <f>H1338</f>
        <v>5503601</v>
      </c>
      <c r="I1337" s="9">
        <f>I1338</f>
        <v>5493512</v>
      </c>
      <c r="J1337" s="20"/>
      <c r="K1337" s="21"/>
    </row>
    <row r="1338" spans="1:11" s="22" customFormat="1" ht="30" outlineLevel="7" x14ac:dyDescent="0.25">
      <c r="A1338" s="26" t="s">
        <v>21</v>
      </c>
      <c r="B1338" s="13" t="s">
        <v>698</v>
      </c>
      <c r="C1338" s="13" t="s">
        <v>842</v>
      </c>
      <c r="D1338" s="13" t="s">
        <v>727</v>
      </c>
      <c r="E1338" s="13" t="s">
        <v>22</v>
      </c>
      <c r="F1338" s="9">
        <f>F1339</f>
        <v>5588148.6600000001</v>
      </c>
      <c r="G1338" s="36">
        <f t="shared" si="136"/>
        <v>-94636.660000000149</v>
      </c>
      <c r="H1338" s="9">
        <f>H1339</f>
        <v>5503601</v>
      </c>
      <c r="I1338" s="9">
        <f>I1339</f>
        <v>5493512</v>
      </c>
      <c r="J1338" s="20"/>
      <c r="K1338" s="21"/>
    </row>
    <row r="1339" spans="1:11" s="22" customFormat="1" ht="30" outlineLevel="5" x14ac:dyDescent="0.25">
      <c r="A1339" s="26" t="s">
        <v>23</v>
      </c>
      <c r="B1339" s="13" t="s">
        <v>698</v>
      </c>
      <c r="C1339" s="13" t="s">
        <v>842</v>
      </c>
      <c r="D1339" s="13" t="s">
        <v>727</v>
      </c>
      <c r="E1339" s="13" t="s">
        <v>24</v>
      </c>
      <c r="F1339" s="9">
        <v>5588148.6600000001</v>
      </c>
      <c r="G1339" s="36">
        <f t="shared" si="136"/>
        <v>-94636.660000000149</v>
      </c>
      <c r="H1339" s="9">
        <v>5503601</v>
      </c>
      <c r="I1339" s="9">
        <v>5493512</v>
      </c>
      <c r="J1339" s="20"/>
      <c r="K1339" s="21"/>
    </row>
    <row r="1340" spans="1:11" s="22" customFormat="1" hidden="1" outlineLevel="6" x14ac:dyDescent="0.25">
      <c r="A1340" s="26" t="s">
        <v>755</v>
      </c>
      <c r="B1340" s="13" t="s">
        <v>698</v>
      </c>
      <c r="C1340" s="13" t="s">
        <v>842</v>
      </c>
      <c r="D1340" s="13" t="s">
        <v>756</v>
      </c>
      <c r="E1340" s="13"/>
      <c r="F1340" s="9">
        <f>F1341</f>
        <v>0</v>
      </c>
      <c r="G1340" s="36">
        <f t="shared" si="136"/>
        <v>0</v>
      </c>
      <c r="H1340" s="9">
        <f>H1341</f>
        <v>0</v>
      </c>
      <c r="I1340" s="9">
        <f>I1341</f>
        <v>0</v>
      </c>
      <c r="J1340" s="20"/>
      <c r="K1340" s="21"/>
    </row>
    <row r="1341" spans="1:11" s="22" customFormat="1" ht="30" hidden="1" outlineLevel="7" x14ac:dyDescent="0.25">
      <c r="A1341" s="26" t="s">
        <v>21</v>
      </c>
      <c r="B1341" s="13" t="s">
        <v>698</v>
      </c>
      <c r="C1341" s="13" t="s">
        <v>842</v>
      </c>
      <c r="D1341" s="13" t="s">
        <v>756</v>
      </c>
      <c r="E1341" s="13" t="s">
        <v>22</v>
      </c>
      <c r="F1341" s="9">
        <f>F1342</f>
        <v>0</v>
      </c>
      <c r="G1341" s="36">
        <f t="shared" si="136"/>
        <v>0</v>
      </c>
      <c r="H1341" s="9">
        <f>H1342</f>
        <v>0</v>
      </c>
      <c r="I1341" s="9">
        <f>I1342</f>
        <v>0</v>
      </c>
      <c r="J1341" s="20"/>
      <c r="K1341" s="21"/>
    </row>
    <row r="1342" spans="1:11" s="22" customFormat="1" ht="30" hidden="1" outlineLevel="7" x14ac:dyDescent="0.25">
      <c r="A1342" s="26" t="s">
        <v>23</v>
      </c>
      <c r="B1342" s="13" t="s">
        <v>698</v>
      </c>
      <c r="C1342" s="13" t="s">
        <v>842</v>
      </c>
      <c r="D1342" s="13" t="s">
        <v>756</v>
      </c>
      <c r="E1342" s="13" t="s">
        <v>24</v>
      </c>
      <c r="F1342" s="9"/>
      <c r="G1342" s="36">
        <f t="shared" ref="G1342:G1419" si="143">I1342-F1342</f>
        <v>0</v>
      </c>
      <c r="H1342" s="9"/>
      <c r="I1342" s="9"/>
      <c r="J1342" s="20"/>
      <c r="K1342" s="21"/>
    </row>
    <row r="1343" spans="1:11" s="22" customFormat="1" ht="21.75" customHeight="1" outlineLevel="6" collapsed="1" x14ac:dyDescent="0.25">
      <c r="A1343" s="28" t="s">
        <v>915</v>
      </c>
      <c r="B1343" s="13" t="s">
        <v>698</v>
      </c>
      <c r="C1343" s="13" t="s">
        <v>842</v>
      </c>
      <c r="D1343" s="13" t="s">
        <v>913</v>
      </c>
      <c r="E1343" s="13"/>
      <c r="F1343" s="9">
        <f>F1344+F1347</f>
        <v>1844600</v>
      </c>
      <c r="G1343" s="36">
        <f t="shared" si="143"/>
        <v>-413150</v>
      </c>
      <c r="H1343" s="9">
        <f>H1344+H1347</f>
        <v>1844600</v>
      </c>
      <c r="I1343" s="9">
        <f>I1344+I1347</f>
        <v>1431450</v>
      </c>
      <c r="J1343" s="20"/>
      <c r="K1343" s="21"/>
    </row>
    <row r="1344" spans="1:11" s="22" customFormat="1" ht="300" customHeight="1" outlineLevel="7" x14ac:dyDescent="0.25">
      <c r="A1344" s="28" t="s">
        <v>914</v>
      </c>
      <c r="B1344" s="13" t="s">
        <v>698</v>
      </c>
      <c r="C1344" s="13" t="s">
        <v>842</v>
      </c>
      <c r="D1344" s="13" t="s">
        <v>916</v>
      </c>
      <c r="E1344" s="13"/>
      <c r="F1344" s="9">
        <f>F1345</f>
        <v>232200</v>
      </c>
      <c r="G1344" s="36">
        <f t="shared" si="143"/>
        <v>-112500</v>
      </c>
      <c r="H1344" s="9">
        <f>H1345</f>
        <v>232200</v>
      </c>
      <c r="I1344" s="9">
        <f>I1345</f>
        <v>119700</v>
      </c>
      <c r="J1344" s="20"/>
      <c r="K1344" s="21"/>
    </row>
    <row r="1345" spans="1:11" s="22" customFormat="1" ht="30" outlineLevel="7" x14ac:dyDescent="0.25">
      <c r="A1345" s="26" t="s">
        <v>21</v>
      </c>
      <c r="B1345" s="13" t="s">
        <v>698</v>
      </c>
      <c r="C1345" s="13" t="s">
        <v>842</v>
      </c>
      <c r="D1345" s="13" t="s">
        <v>916</v>
      </c>
      <c r="E1345" s="13" t="s">
        <v>22</v>
      </c>
      <c r="F1345" s="9">
        <f>F1346</f>
        <v>232200</v>
      </c>
      <c r="G1345" s="36">
        <f t="shared" si="143"/>
        <v>-112500</v>
      </c>
      <c r="H1345" s="9">
        <f>H1346</f>
        <v>232200</v>
      </c>
      <c r="I1345" s="9">
        <f>I1346</f>
        <v>119700</v>
      </c>
      <c r="J1345" s="20"/>
      <c r="K1345" s="21"/>
    </row>
    <row r="1346" spans="1:11" s="22" customFormat="1" ht="30" outlineLevel="7" x14ac:dyDescent="0.25">
      <c r="A1346" s="26" t="s">
        <v>23</v>
      </c>
      <c r="B1346" s="13" t="s">
        <v>698</v>
      </c>
      <c r="C1346" s="13" t="s">
        <v>842</v>
      </c>
      <c r="D1346" s="13" t="s">
        <v>916</v>
      </c>
      <c r="E1346" s="13" t="s">
        <v>24</v>
      </c>
      <c r="F1346" s="9">
        <v>232200</v>
      </c>
      <c r="G1346" s="36">
        <f t="shared" si="143"/>
        <v>-112500</v>
      </c>
      <c r="H1346" s="9">
        <v>232200</v>
      </c>
      <c r="I1346" s="9">
        <v>119700</v>
      </c>
      <c r="J1346" s="20"/>
      <c r="K1346" s="21"/>
    </row>
    <row r="1347" spans="1:11" s="22" customFormat="1" ht="243" customHeight="1" outlineLevel="7" x14ac:dyDescent="0.25">
      <c r="A1347" s="28" t="s">
        <v>918</v>
      </c>
      <c r="B1347" s="13" t="s">
        <v>698</v>
      </c>
      <c r="C1347" s="13" t="s">
        <v>842</v>
      </c>
      <c r="D1347" s="13" t="s">
        <v>917</v>
      </c>
      <c r="E1347" s="13"/>
      <c r="F1347" s="9">
        <f>F1348</f>
        <v>1612400</v>
      </c>
      <c r="G1347" s="36">
        <f t="shared" si="143"/>
        <v>-300650</v>
      </c>
      <c r="H1347" s="9">
        <f>H1348</f>
        <v>1612400</v>
      </c>
      <c r="I1347" s="9">
        <f>I1348</f>
        <v>1311750</v>
      </c>
      <c r="J1347" s="20"/>
      <c r="K1347" s="21"/>
    </row>
    <row r="1348" spans="1:11" s="22" customFormat="1" ht="36.75" customHeight="1" outlineLevel="7" x14ac:dyDescent="0.25">
      <c r="A1348" s="26" t="s">
        <v>21</v>
      </c>
      <c r="B1348" s="13" t="s">
        <v>698</v>
      </c>
      <c r="C1348" s="13" t="s">
        <v>842</v>
      </c>
      <c r="D1348" s="13" t="s">
        <v>917</v>
      </c>
      <c r="E1348" s="13" t="s">
        <v>22</v>
      </c>
      <c r="F1348" s="9">
        <f>F1349</f>
        <v>1612400</v>
      </c>
      <c r="G1348" s="36">
        <f t="shared" si="143"/>
        <v>-300650</v>
      </c>
      <c r="H1348" s="9">
        <f>H1349</f>
        <v>1612400</v>
      </c>
      <c r="I1348" s="9">
        <f>I1349</f>
        <v>1311750</v>
      </c>
      <c r="J1348" s="20"/>
      <c r="K1348" s="21"/>
    </row>
    <row r="1349" spans="1:11" s="22" customFormat="1" ht="30" outlineLevel="7" x14ac:dyDescent="0.25">
      <c r="A1349" s="26" t="s">
        <v>23</v>
      </c>
      <c r="B1349" s="13" t="s">
        <v>698</v>
      </c>
      <c r="C1349" s="13" t="s">
        <v>842</v>
      </c>
      <c r="D1349" s="13" t="s">
        <v>917</v>
      </c>
      <c r="E1349" s="13" t="s">
        <v>24</v>
      </c>
      <c r="F1349" s="9">
        <v>1612400</v>
      </c>
      <c r="G1349" s="36">
        <f t="shared" si="143"/>
        <v>-300650</v>
      </c>
      <c r="H1349" s="9">
        <v>1612400</v>
      </c>
      <c r="I1349" s="9">
        <v>1311750</v>
      </c>
      <c r="J1349" s="20"/>
      <c r="K1349" s="21"/>
    </row>
    <row r="1350" spans="1:11" s="22" customFormat="1" ht="45" outlineLevel="2" x14ac:dyDescent="0.25">
      <c r="A1350" s="26" t="s">
        <v>757</v>
      </c>
      <c r="B1350" s="13" t="s">
        <v>698</v>
      </c>
      <c r="C1350" s="13" t="s">
        <v>842</v>
      </c>
      <c r="D1350" s="13" t="s">
        <v>922</v>
      </c>
      <c r="E1350" s="13"/>
      <c r="F1350" s="9">
        <f>F1351</f>
        <v>33733795.399999999</v>
      </c>
      <c r="G1350" s="36">
        <f t="shared" si="143"/>
        <v>-4418465.18</v>
      </c>
      <c r="H1350" s="9">
        <f t="shared" ref="H1350:I1352" si="144">H1351</f>
        <v>29759233.91</v>
      </c>
      <c r="I1350" s="9">
        <f t="shared" si="144"/>
        <v>29315330.219999999</v>
      </c>
      <c r="J1350" s="20"/>
      <c r="K1350" s="21"/>
    </row>
    <row r="1351" spans="1:11" s="22" customFormat="1" ht="90" outlineLevel="2" x14ac:dyDescent="0.25">
      <c r="A1351" s="27" t="s">
        <v>944</v>
      </c>
      <c r="B1351" s="13" t="s">
        <v>698</v>
      </c>
      <c r="C1351" s="13" t="s">
        <v>842</v>
      </c>
      <c r="D1351" s="13" t="s">
        <v>1013</v>
      </c>
      <c r="E1351" s="13"/>
      <c r="F1351" s="9">
        <f>F1352</f>
        <v>33733795.399999999</v>
      </c>
      <c r="G1351" s="36">
        <f t="shared" si="143"/>
        <v>-4418465.18</v>
      </c>
      <c r="H1351" s="9">
        <f t="shared" si="144"/>
        <v>29759233.91</v>
      </c>
      <c r="I1351" s="9">
        <f t="shared" si="144"/>
        <v>29315330.219999999</v>
      </c>
      <c r="J1351" s="20"/>
      <c r="K1351" s="21"/>
    </row>
    <row r="1352" spans="1:11" s="22" customFormat="1" ht="51" customHeight="1" outlineLevel="2" x14ac:dyDescent="0.25">
      <c r="A1352" s="26" t="s">
        <v>12</v>
      </c>
      <c r="B1352" s="13" t="s">
        <v>698</v>
      </c>
      <c r="C1352" s="13" t="s">
        <v>842</v>
      </c>
      <c r="D1352" s="13" t="s">
        <v>1013</v>
      </c>
      <c r="E1352" s="13" t="s">
        <v>13</v>
      </c>
      <c r="F1352" s="9">
        <f>F1353</f>
        <v>33733795.399999999</v>
      </c>
      <c r="G1352" s="36">
        <f t="shared" si="143"/>
        <v>-4418465.18</v>
      </c>
      <c r="H1352" s="9">
        <f t="shared" si="144"/>
        <v>29759233.91</v>
      </c>
      <c r="I1352" s="9">
        <f t="shared" si="144"/>
        <v>29315330.219999999</v>
      </c>
      <c r="J1352" s="20"/>
      <c r="K1352" s="21"/>
    </row>
    <row r="1353" spans="1:11" s="22" customFormat="1" ht="21" customHeight="1" outlineLevel="2" x14ac:dyDescent="0.25">
      <c r="A1353" s="26" t="s">
        <v>176</v>
      </c>
      <c r="B1353" s="13" t="s">
        <v>698</v>
      </c>
      <c r="C1353" s="13" t="s">
        <v>842</v>
      </c>
      <c r="D1353" s="13" t="s">
        <v>1013</v>
      </c>
      <c r="E1353" s="13" t="s">
        <v>177</v>
      </c>
      <c r="F1353" s="9">
        <v>33733795.399999999</v>
      </c>
      <c r="G1353" s="36">
        <f t="shared" si="143"/>
        <v>-4418465.18</v>
      </c>
      <c r="H1353" s="9">
        <v>29759233.91</v>
      </c>
      <c r="I1353" s="9">
        <v>29315330.219999999</v>
      </c>
      <c r="J1353" s="20"/>
      <c r="K1353" s="21"/>
    </row>
    <row r="1354" spans="1:11" s="22" customFormat="1" ht="60.75" customHeight="1" outlineLevel="2" x14ac:dyDescent="0.25">
      <c r="A1354" s="26" t="s">
        <v>1040</v>
      </c>
      <c r="B1354" s="13" t="s">
        <v>698</v>
      </c>
      <c r="C1354" s="13" t="s">
        <v>842</v>
      </c>
      <c r="D1354" s="13" t="s">
        <v>1042</v>
      </c>
      <c r="E1354" s="13"/>
      <c r="F1354" s="9">
        <f>F1355</f>
        <v>104160</v>
      </c>
      <c r="G1354" s="36">
        <f t="shared" si="143"/>
        <v>0</v>
      </c>
      <c r="H1354" s="9">
        <f>H1355</f>
        <v>104160</v>
      </c>
      <c r="I1354" s="9">
        <f>I1355</f>
        <v>104160</v>
      </c>
      <c r="J1354" s="20"/>
      <c r="K1354" s="21"/>
    </row>
    <row r="1355" spans="1:11" s="22" customFormat="1" ht="51.75" customHeight="1" outlineLevel="2" x14ac:dyDescent="0.25">
      <c r="A1355" s="26" t="s">
        <v>12</v>
      </c>
      <c r="B1355" s="13" t="s">
        <v>698</v>
      </c>
      <c r="C1355" s="13" t="s">
        <v>842</v>
      </c>
      <c r="D1355" s="13" t="s">
        <v>1042</v>
      </c>
      <c r="E1355" s="13" t="s">
        <v>13</v>
      </c>
      <c r="F1355" s="9">
        <f>F1356</f>
        <v>104160</v>
      </c>
      <c r="G1355" s="36">
        <f t="shared" si="143"/>
        <v>0</v>
      </c>
      <c r="H1355" s="9">
        <f>H1356</f>
        <v>104160</v>
      </c>
      <c r="I1355" s="9">
        <f>I1356</f>
        <v>104160</v>
      </c>
      <c r="J1355" s="20"/>
      <c r="K1355" s="21"/>
    </row>
    <row r="1356" spans="1:11" s="22" customFormat="1" ht="20.25" customHeight="1" outlineLevel="2" x14ac:dyDescent="0.25">
      <c r="A1356" s="26" t="s">
        <v>176</v>
      </c>
      <c r="B1356" s="13" t="s">
        <v>698</v>
      </c>
      <c r="C1356" s="13" t="s">
        <v>842</v>
      </c>
      <c r="D1356" s="13" t="s">
        <v>1042</v>
      </c>
      <c r="E1356" s="13" t="s">
        <v>177</v>
      </c>
      <c r="F1356" s="9">
        <v>104160</v>
      </c>
      <c r="G1356" s="36">
        <f t="shared" si="143"/>
        <v>0</v>
      </c>
      <c r="H1356" s="9">
        <v>104160</v>
      </c>
      <c r="I1356" s="9">
        <v>104160</v>
      </c>
      <c r="J1356" s="20"/>
      <c r="K1356" s="21"/>
    </row>
    <row r="1357" spans="1:11" s="22" customFormat="1" ht="45" customHeight="1" outlineLevel="2" x14ac:dyDescent="0.25">
      <c r="A1357" s="26" t="s">
        <v>1056</v>
      </c>
      <c r="B1357" s="13" t="s">
        <v>698</v>
      </c>
      <c r="C1357" s="13" t="s">
        <v>842</v>
      </c>
      <c r="D1357" s="13" t="s">
        <v>1060</v>
      </c>
      <c r="E1357" s="13"/>
      <c r="F1357" s="9"/>
      <c r="G1357" s="36">
        <f t="shared" si="143"/>
        <v>32896</v>
      </c>
      <c r="H1357" s="9">
        <f t="shared" ref="H1357:I1359" si="145">H1358</f>
        <v>32896</v>
      </c>
      <c r="I1357" s="9">
        <f t="shared" si="145"/>
        <v>32896</v>
      </c>
      <c r="J1357" s="20"/>
      <c r="K1357" s="21"/>
    </row>
    <row r="1358" spans="1:11" s="22" customFormat="1" ht="34.5" customHeight="1" outlineLevel="2" x14ac:dyDescent="0.25">
      <c r="A1358" s="26" t="s">
        <v>1057</v>
      </c>
      <c r="B1358" s="13" t="s">
        <v>698</v>
      </c>
      <c r="C1358" s="13" t="s">
        <v>842</v>
      </c>
      <c r="D1358" s="13" t="s">
        <v>1061</v>
      </c>
      <c r="E1358" s="13"/>
      <c r="F1358" s="9"/>
      <c r="G1358" s="36">
        <f t="shared" si="143"/>
        <v>32896</v>
      </c>
      <c r="H1358" s="9">
        <f t="shared" si="145"/>
        <v>32896</v>
      </c>
      <c r="I1358" s="9">
        <f t="shared" si="145"/>
        <v>32896</v>
      </c>
      <c r="J1358" s="20"/>
      <c r="K1358" s="21"/>
    </row>
    <row r="1359" spans="1:11" s="22" customFormat="1" ht="20.25" customHeight="1" outlineLevel="2" x14ac:dyDescent="0.25">
      <c r="A1359" s="43" t="s">
        <v>1058</v>
      </c>
      <c r="B1359" s="13" t="s">
        <v>698</v>
      </c>
      <c r="C1359" s="13" t="s">
        <v>842</v>
      </c>
      <c r="D1359" s="13" t="s">
        <v>1061</v>
      </c>
      <c r="E1359" s="13" t="s">
        <v>438</v>
      </c>
      <c r="F1359" s="9"/>
      <c r="G1359" s="36">
        <f t="shared" si="143"/>
        <v>32896</v>
      </c>
      <c r="H1359" s="9">
        <f t="shared" si="145"/>
        <v>32896</v>
      </c>
      <c r="I1359" s="9">
        <f t="shared" si="145"/>
        <v>32896</v>
      </c>
      <c r="J1359" s="20"/>
      <c r="K1359" s="21"/>
    </row>
    <row r="1360" spans="1:11" s="22" customFormat="1" ht="20.25" customHeight="1" outlineLevel="2" x14ac:dyDescent="0.25">
      <c r="A1360" s="26" t="s">
        <v>1059</v>
      </c>
      <c r="B1360" s="13" t="s">
        <v>698</v>
      </c>
      <c r="C1360" s="13" t="s">
        <v>842</v>
      </c>
      <c r="D1360" s="13" t="s">
        <v>1061</v>
      </c>
      <c r="E1360" s="13" t="s">
        <v>1062</v>
      </c>
      <c r="F1360" s="9"/>
      <c r="G1360" s="36">
        <f t="shared" si="143"/>
        <v>32896</v>
      </c>
      <c r="H1360" s="9">
        <v>32896</v>
      </c>
      <c r="I1360" s="9">
        <v>32896</v>
      </c>
      <c r="J1360" s="20"/>
      <c r="K1360" s="21"/>
    </row>
    <row r="1361" spans="1:11" s="22" customFormat="1" ht="16.5" customHeight="1" outlineLevel="2" x14ac:dyDescent="0.25">
      <c r="A1361" s="23" t="s">
        <v>599</v>
      </c>
      <c r="B1361" s="24" t="s">
        <v>698</v>
      </c>
      <c r="C1361" s="24" t="s">
        <v>837</v>
      </c>
      <c r="D1361" s="24"/>
      <c r="E1361" s="24"/>
      <c r="F1361" s="25">
        <f>F1362+F1372</f>
        <v>47757575.379999995</v>
      </c>
      <c r="G1361" s="36">
        <f t="shared" si="143"/>
        <v>1973110.75</v>
      </c>
      <c r="H1361" s="25">
        <f>H1362+H1372</f>
        <v>50268185.5</v>
      </c>
      <c r="I1361" s="25">
        <f>I1362+I1372</f>
        <v>49730686.129999995</v>
      </c>
      <c r="J1361" s="20"/>
      <c r="K1361" s="21"/>
    </row>
    <row r="1362" spans="1:11" s="22" customFormat="1" ht="19.5" customHeight="1" outlineLevel="2" x14ac:dyDescent="0.25">
      <c r="A1362" s="26" t="s">
        <v>70</v>
      </c>
      <c r="B1362" s="13" t="s">
        <v>698</v>
      </c>
      <c r="C1362" s="13" t="s">
        <v>837</v>
      </c>
      <c r="D1362" s="13" t="s">
        <v>71</v>
      </c>
      <c r="E1362" s="13"/>
      <c r="F1362" s="9">
        <f>F1363</f>
        <v>84444.73</v>
      </c>
      <c r="G1362" s="36">
        <f t="shared" si="143"/>
        <v>0</v>
      </c>
      <c r="H1362" s="9">
        <f>H1363</f>
        <v>84444.73</v>
      </c>
      <c r="I1362" s="9">
        <f>I1363</f>
        <v>84444.73</v>
      </c>
      <c r="J1362" s="20"/>
      <c r="K1362" s="21"/>
    </row>
    <row r="1363" spans="1:11" s="22" customFormat="1" ht="48.75" customHeight="1" outlineLevel="2" x14ac:dyDescent="0.25">
      <c r="A1363" s="26" t="s">
        <v>78</v>
      </c>
      <c r="B1363" s="13" t="s">
        <v>698</v>
      </c>
      <c r="C1363" s="13" t="s">
        <v>837</v>
      </c>
      <c r="D1363" s="13" t="s">
        <v>79</v>
      </c>
      <c r="E1363" s="13"/>
      <c r="F1363" s="9">
        <f>F1368+F1364</f>
        <v>84444.73</v>
      </c>
      <c r="G1363" s="36">
        <f t="shared" si="143"/>
        <v>0</v>
      </c>
      <c r="H1363" s="9">
        <f>H1368+H1364</f>
        <v>84444.73</v>
      </c>
      <c r="I1363" s="9">
        <f>I1368+I1364</f>
        <v>84444.73</v>
      </c>
      <c r="J1363" s="20"/>
      <c r="K1363" s="21"/>
    </row>
    <row r="1364" spans="1:11" s="22" customFormat="1" ht="18" customHeight="1" outlineLevel="2" x14ac:dyDescent="0.25">
      <c r="A1364" s="26" t="s">
        <v>729</v>
      </c>
      <c r="B1364" s="13" t="s">
        <v>698</v>
      </c>
      <c r="C1364" s="13" t="s">
        <v>842</v>
      </c>
      <c r="D1364" s="13" t="s">
        <v>730</v>
      </c>
      <c r="E1364" s="13"/>
      <c r="F1364" s="9">
        <f>F1365</f>
        <v>19833.939999999999</v>
      </c>
      <c r="G1364" s="36">
        <f t="shared" si="143"/>
        <v>0</v>
      </c>
      <c r="H1364" s="9">
        <f t="shared" ref="H1364:I1366" si="146">H1365</f>
        <v>19833.939999999999</v>
      </c>
      <c r="I1364" s="9">
        <f t="shared" si="146"/>
        <v>19833.939999999999</v>
      </c>
      <c r="J1364" s="20"/>
      <c r="K1364" s="21"/>
    </row>
    <row r="1365" spans="1:11" s="22" customFormat="1" ht="18" customHeight="1" outlineLevel="2" x14ac:dyDescent="0.25">
      <c r="A1365" s="26" t="s">
        <v>731</v>
      </c>
      <c r="B1365" s="13" t="s">
        <v>698</v>
      </c>
      <c r="C1365" s="13" t="s">
        <v>842</v>
      </c>
      <c r="D1365" s="13" t="s">
        <v>732</v>
      </c>
      <c r="E1365" s="13"/>
      <c r="F1365" s="9">
        <f>F1366</f>
        <v>19833.939999999999</v>
      </c>
      <c r="G1365" s="36">
        <f t="shared" si="143"/>
        <v>0</v>
      </c>
      <c r="H1365" s="9">
        <f t="shared" si="146"/>
        <v>19833.939999999999</v>
      </c>
      <c r="I1365" s="9">
        <f t="shared" si="146"/>
        <v>19833.939999999999</v>
      </c>
      <c r="J1365" s="20"/>
      <c r="K1365" s="21"/>
    </row>
    <row r="1366" spans="1:11" s="22" customFormat="1" ht="51" customHeight="1" outlineLevel="2" x14ac:dyDescent="0.25">
      <c r="A1366" s="26" t="s">
        <v>12</v>
      </c>
      <c r="B1366" s="13" t="s">
        <v>698</v>
      </c>
      <c r="C1366" s="13" t="s">
        <v>842</v>
      </c>
      <c r="D1366" s="13" t="s">
        <v>732</v>
      </c>
      <c r="E1366" s="13" t="s">
        <v>13</v>
      </c>
      <c r="F1366" s="9">
        <f>F1367</f>
        <v>19833.939999999999</v>
      </c>
      <c r="G1366" s="36">
        <f t="shared" si="143"/>
        <v>0</v>
      </c>
      <c r="H1366" s="9">
        <f t="shared" si="146"/>
        <v>19833.939999999999</v>
      </c>
      <c r="I1366" s="9">
        <f t="shared" si="146"/>
        <v>19833.939999999999</v>
      </c>
      <c r="J1366" s="20"/>
      <c r="K1366" s="21"/>
    </row>
    <row r="1367" spans="1:11" s="22" customFormat="1" ht="18" customHeight="1" outlineLevel="2" x14ac:dyDescent="0.25">
      <c r="A1367" s="26" t="s">
        <v>176</v>
      </c>
      <c r="B1367" s="13" t="s">
        <v>698</v>
      </c>
      <c r="C1367" s="13" t="s">
        <v>842</v>
      </c>
      <c r="D1367" s="13" t="s">
        <v>732</v>
      </c>
      <c r="E1367" s="13" t="s">
        <v>177</v>
      </c>
      <c r="F1367" s="9">
        <v>19833.939999999999</v>
      </c>
      <c r="G1367" s="36">
        <f t="shared" si="143"/>
        <v>0</v>
      </c>
      <c r="H1367" s="9">
        <v>19833.939999999999</v>
      </c>
      <c r="I1367" s="9">
        <v>19833.939999999999</v>
      </c>
      <c r="J1367" s="20"/>
      <c r="K1367" s="21"/>
    </row>
    <row r="1368" spans="1:11" s="22" customFormat="1" outlineLevel="3" x14ac:dyDescent="0.25">
      <c r="A1368" s="26" t="s">
        <v>80</v>
      </c>
      <c r="B1368" s="13" t="s">
        <v>698</v>
      </c>
      <c r="C1368" s="13" t="s">
        <v>837</v>
      </c>
      <c r="D1368" s="13" t="s">
        <v>81</v>
      </c>
      <c r="E1368" s="13"/>
      <c r="F1368" s="9">
        <f>F1369</f>
        <v>64610.79</v>
      </c>
      <c r="G1368" s="36">
        <f t="shared" si="143"/>
        <v>0</v>
      </c>
      <c r="H1368" s="9">
        <f t="shared" ref="H1368:I1370" si="147">H1369</f>
        <v>64610.79</v>
      </c>
      <c r="I1368" s="9">
        <f t="shared" si="147"/>
        <v>64610.79</v>
      </c>
      <c r="J1368" s="20"/>
      <c r="K1368" s="21"/>
    </row>
    <row r="1369" spans="1:11" s="22" customFormat="1" ht="30" outlineLevel="4" x14ac:dyDescent="0.25">
      <c r="A1369" s="26" t="s">
        <v>82</v>
      </c>
      <c r="B1369" s="13" t="s">
        <v>698</v>
      </c>
      <c r="C1369" s="13" t="s">
        <v>837</v>
      </c>
      <c r="D1369" s="13" t="s">
        <v>83</v>
      </c>
      <c r="E1369" s="13"/>
      <c r="F1369" s="9">
        <f>F1370</f>
        <v>64610.79</v>
      </c>
      <c r="G1369" s="36">
        <f t="shared" si="143"/>
        <v>0</v>
      </c>
      <c r="H1369" s="9">
        <f t="shared" si="147"/>
        <v>64610.79</v>
      </c>
      <c r="I1369" s="9">
        <f t="shared" si="147"/>
        <v>64610.79</v>
      </c>
      <c r="J1369" s="20"/>
      <c r="K1369" s="21"/>
    </row>
    <row r="1370" spans="1:11" s="22" customFormat="1" ht="51" customHeight="1" outlineLevel="5" x14ac:dyDescent="0.25">
      <c r="A1370" s="26" t="s">
        <v>12</v>
      </c>
      <c r="B1370" s="13" t="s">
        <v>698</v>
      </c>
      <c r="C1370" s="13" t="s">
        <v>837</v>
      </c>
      <c r="D1370" s="13" t="s">
        <v>83</v>
      </c>
      <c r="E1370" s="13" t="s">
        <v>13</v>
      </c>
      <c r="F1370" s="9">
        <f>F1371</f>
        <v>64610.79</v>
      </c>
      <c r="G1370" s="36">
        <f t="shared" si="143"/>
        <v>0</v>
      </c>
      <c r="H1370" s="9">
        <f t="shared" si="147"/>
        <v>64610.79</v>
      </c>
      <c r="I1370" s="9">
        <f t="shared" si="147"/>
        <v>64610.79</v>
      </c>
      <c r="J1370" s="20"/>
      <c r="K1370" s="21"/>
    </row>
    <row r="1371" spans="1:11" s="22" customFormat="1" outlineLevel="5" x14ac:dyDescent="0.25">
      <c r="A1371" s="26" t="s">
        <v>176</v>
      </c>
      <c r="B1371" s="13" t="s">
        <v>698</v>
      </c>
      <c r="C1371" s="13" t="s">
        <v>837</v>
      </c>
      <c r="D1371" s="13" t="s">
        <v>83</v>
      </c>
      <c r="E1371" s="13" t="s">
        <v>177</v>
      </c>
      <c r="F1371" s="9">
        <v>64610.79</v>
      </c>
      <c r="G1371" s="36">
        <f t="shared" si="143"/>
        <v>0</v>
      </c>
      <c r="H1371" s="9">
        <v>64610.79</v>
      </c>
      <c r="I1371" s="9">
        <v>64610.79</v>
      </c>
      <c r="J1371" s="20"/>
      <c r="K1371" s="21"/>
    </row>
    <row r="1372" spans="1:11" s="22" customFormat="1" ht="30" outlineLevel="5" x14ac:dyDescent="0.25">
      <c r="A1372" s="26" t="s">
        <v>700</v>
      </c>
      <c r="B1372" s="13" t="s">
        <v>698</v>
      </c>
      <c r="C1372" s="13" t="s">
        <v>837</v>
      </c>
      <c r="D1372" s="13" t="s">
        <v>701</v>
      </c>
      <c r="E1372" s="13"/>
      <c r="F1372" s="9">
        <f>F1373+F1384</f>
        <v>47673130.649999999</v>
      </c>
      <c r="G1372" s="36">
        <f t="shared" si="143"/>
        <v>1973110.75</v>
      </c>
      <c r="H1372" s="9">
        <f>H1373+H1384</f>
        <v>50183740.770000003</v>
      </c>
      <c r="I1372" s="9">
        <f>I1373+I1384</f>
        <v>49646241.399999999</v>
      </c>
      <c r="J1372" s="20"/>
      <c r="K1372" s="21"/>
    </row>
    <row r="1373" spans="1:11" s="22" customFormat="1" outlineLevel="5" x14ac:dyDescent="0.25">
      <c r="A1373" s="26" t="s">
        <v>722</v>
      </c>
      <c r="B1373" s="13" t="s">
        <v>698</v>
      </c>
      <c r="C1373" s="13" t="s">
        <v>837</v>
      </c>
      <c r="D1373" s="13" t="s">
        <v>723</v>
      </c>
      <c r="E1373" s="13"/>
      <c r="F1373" s="9">
        <f>F1374+F1381</f>
        <v>455700</v>
      </c>
      <c r="G1373" s="36">
        <f t="shared" si="143"/>
        <v>0</v>
      </c>
      <c r="H1373" s="9">
        <f>H1374+H1381</f>
        <v>461540.58</v>
      </c>
      <c r="I1373" s="9">
        <f>I1374+I1381</f>
        <v>455700</v>
      </c>
      <c r="J1373" s="20"/>
      <c r="K1373" s="21"/>
    </row>
    <row r="1374" spans="1:11" s="22" customFormat="1" ht="30" outlineLevel="6" x14ac:dyDescent="0.25">
      <c r="A1374" s="26" t="s">
        <v>724</v>
      </c>
      <c r="B1374" s="13" t="s">
        <v>698</v>
      </c>
      <c r="C1374" s="13" t="s">
        <v>837</v>
      </c>
      <c r="D1374" s="13" t="s">
        <v>725</v>
      </c>
      <c r="E1374" s="13"/>
      <c r="F1374" s="9">
        <f>F1378+F1375</f>
        <v>442680</v>
      </c>
      <c r="G1374" s="36">
        <f t="shared" si="143"/>
        <v>0</v>
      </c>
      <c r="H1374" s="9">
        <f>H1378+H1375</f>
        <v>448520.58</v>
      </c>
      <c r="I1374" s="9">
        <f>I1378+I1375</f>
        <v>442680</v>
      </c>
      <c r="J1374" s="20"/>
      <c r="K1374" s="21"/>
    </row>
    <row r="1375" spans="1:11" s="22" customFormat="1" hidden="1" outlineLevel="7" x14ac:dyDescent="0.25">
      <c r="A1375" s="26" t="s">
        <v>790</v>
      </c>
      <c r="B1375" s="13" t="s">
        <v>698</v>
      </c>
      <c r="C1375" s="13" t="s">
        <v>837</v>
      </c>
      <c r="D1375" s="13" t="s">
        <v>791</v>
      </c>
      <c r="E1375" s="13"/>
      <c r="F1375" s="9">
        <f>F1376</f>
        <v>0</v>
      </c>
      <c r="G1375" s="36">
        <f t="shared" si="143"/>
        <v>0</v>
      </c>
      <c r="H1375" s="9">
        <f>H1376</f>
        <v>0</v>
      </c>
      <c r="I1375" s="9">
        <f>I1376</f>
        <v>0</v>
      </c>
      <c r="J1375" s="20"/>
      <c r="K1375" s="21"/>
    </row>
    <row r="1376" spans="1:11" s="22" customFormat="1" ht="30" hidden="1" outlineLevel="7" x14ac:dyDescent="0.25">
      <c r="A1376" s="26" t="s">
        <v>21</v>
      </c>
      <c r="B1376" s="13" t="s">
        <v>698</v>
      </c>
      <c r="C1376" s="13" t="s">
        <v>837</v>
      </c>
      <c r="D1376" s="13" t="s">
        <v>791</v>
      </c>
      <c r="E1376" s="13" t="s">
        <v>22</v>
      </c>
      <c r="F1376" s="9">
        <f>F1377</f>
        <v>0</v>
      </c>
      <c r="G1376" s="36">
        <f t="shared" si="143"/>
        <v>0</v>
      </c>
      <c r="H1376" s="9">
        <f>H1377</f>
        <v>0</v>
      </c>
      <c r="I1376" s="9">
        <f>I1377</f>
        <v>0</v>
      </c>
      <c r="J1376" s="20"/>
      <c r="K1376" s="21"/>
    </row>
    <row r="1377" spans="1:11" s="22" customFormat="1" ht="30" hidden="1" outlineLevel="4" x14ac:dyDescent="0.25">
      <c r="A1377" s="26" t="s">
        <v>23</v>
      </c>
      <c r="B1377" s="13" t="s">
        <v>698</v>
      </c>
      <c r="C1377" s="13" t="s">
        <v>837</v>
      </c>
      <c r="D1377" s="13" t="s">
        <v>791</v>
      </c>
      <c r="E1377" s="13" t="s">
        <v>24</v>
      </c>
      <c r="F1377" s="9"/>
      <c r="G1377" s="36">
        <f t="shared" si="143"/>
        <v>0</v>
      </c>
      <c r="H1377" s="9"/>
      <c r="I1377" s="9"/>
      <c r="J1377" s="20"/>
      <c r="K1377" s="21"/>
    </row>
    <row r="1378" spans="1:11" s="22" customFormat="1" ht="30" outlineLevel="5" x14ac:dyDescent="0.25">
      <c r="A1378" s="26" t="s">
        <v>726</v>
      </c>
      <c r="B1378" s="13" t="s">
        <v>698</v>
      </c>
      <c r="C1378" s="13" t="s">
        <v>837</v>
      </c>
      <c r="D1378" s="13" t="s">
        <v>727</v>
      </c>
      <c r="E1378" s="13"/>
      <c r="F1378" s="9">
        <f>F1379</f>
        <v>442680</v>
      </c>
      <c r="G1378" s="36">
        <f t="shared" si="143"/>
        <v>0</v>
      </c>
      <c r="H1378" s="9">
        <f>H1379</f>
        <v>448520.58</v>
      </c>
      <c r="I1378" s="9">
        <f>I1379</f>
        <v>442680</v>
      </c>
      <c r="J1378" s="20"/>
      <c r="K1378" s="21"/>
    </row>
    <row r="1379" spans="1:11" s="22" customFormat="1" ht="30" outlineLevel="6" x14ac:dyDescent="0.25">
      <c r="A1379" s="26" t="s">
        <v>21</v>
      </c>
      <c r="B1379" s="13" t="s">
        <v>698</v>
      </c>
      <c r="C1379" s="13" t="s">
        <v>837</v>
      </c>
      <c r="D1379" s="13" t="s">
        <v>727</v>
      </c>
      <c r="E1379" s="13" t="s">
        <v>22</v>
      </c>
      <c r="F1379" s="9">
        <f>F1380</f>
        <v>442680</v>
      </c>
      <c r="G1379" s="36">
        <f t="shared" si="143"/>
        <v>0</v>
      </c>
      <c r="H1379" s="9">
        <f>H1380</f>
        <v>448520.58</v>
      </c>
      <c r="I1379" s="9">
        <f>I1380</f>
        <v>442680</v>
      </c>
      <c r="J1379" s="20"/>
      <c r="K1379" s="21"/>
    </row>
    <row r="1380" spans="1:11" s="22" customFormat="1" ht="33.75" customHeight="1" outlineLevel="7" x14ac:dyDescent="0.25">
      <c r="A1380" s="26" t="s">
        <v>23</v>
      </c>
      <c r="B1380" s="13" t="s">
        <v>698</v>
      </c>
      <c r="C1380" s="13" t="s">
        <v>837</v>
      </c>
      <c r="D1380" s="13" t="s">
        <v>727</v>
      </c>
      <c r="E1380" s="13" t="s">
        <v>24</v>
      </c>
      <c r="F1380" s="9">
        <v>442680</v>
      </c>
      <c r="G1380" s="36">
        <f t="shared" si="143"/>
        <v>0</v>
      </c>
      <c r="H1380" s="9">
        <v>448520.58</v>
      </c>
      <c r="I1380" s="9">
        <v>442680</v>
      </c>
      <c r="J1380" s="20"/>
      <c r="K1380" s="21"/>
    </row>
    <row r="1381" spans="1:11" s="22" customFormat="1" ht="63" customHeight="1" outlineLevel="7" x14ac:dyDescent="0.25">
      <c r="A1381" s="26" t="s">
        <v>1040</v>
      </c>
      <c r="B1381" s="13" t="s">
        <v>698</v>
      </c>
      <c r="C1381" s="13" t="s">
        <v>837</v>
      </c>
      <c r="D1381" s="13" t="s">
        <v>1042</v>
      </c>
      <c r="E1381" s="13"/>
      <c r="F1381" s="9">
        <f>F1382</f>
        <v>13020</v>
      </c>
      <c r="G1381" s="36">
        <f t="shared" si="143"/>
        <v>0</v>
      </c>
      <c r="H1381" s="9">
        <f>H1382</f>
        <v>13020</v>
      </c>
      <c r="I1381" s="9">
        <f>I1382</f>
        <v>13020</v>
      </c>
      <c r="J1381" s="20"/>
      <c r="K1381" s="21"/>
    </row>
    <row r="1382" spans="1:11" s="22" customFormat="1" ht="50.25" customHeight="1" outlineLevel="7" x14ac:dyDescent="0.25">
      <c r="A1382" s="26" t="s">
        <v>12</v>
      </c>
      <c r="B1382" s="13" t="s">
        <v>698</v>
      </c>
      <c r="C1382" s="13" t="s">
        <v>837</v>
      </c>
      <c r="D1382" s="13" t="s">
        <v>1042</v>
      </c>
      <c r="E1382" s="13" t="s">
        <v>13</v>
      </c>
      <c r="F1382" s="9">
        <f>F1383</f>
        <v>13020</v>
      </c>
      <c r="G1382" s="36">
        <f t="shared" si="143"/>
        <v>0</v>
      </c>
      <c r="H1382" s="9">
        <f>H1383</f>
        <v>13020</v>
      </c>
      <c r="I1382" s="9">
        <f>I1383</f>
        <v>13020</v>
      </c>
      <c r="J1382" s="20"/>
      <c r="K1382" s="21"/>
    </row>
    <row r="1383" spans="1:11" s="22" customFormat="1" ht="16.5" customHeight="1" outlineLevel="7" x14ac:dyDescent="0.25">
      <c r="A1383" s="26" t="s">
        <v>176</v>
      </c>
      <c r="B1383" s="13" t="s">
        <v>698</v>
      </c>
      <c r="C1383" s="13" t="s">
        <v>837</v>
      </c>
      <c r="D1383" s="13" t="s">
        <v>1042</v>
      </c>
      <c r="E1383" s="13" t="s">
        <v>177</v>
      </c>
      <c r="F1383" s="9">
        <v>13020</v>
      </c>
      <c r="G1383" s="36">
        <f t="shared" si="143"/>
        <v>0</v>
      </c>
      <c r="H1383" s="9">
        <v>13020</v>
      </c>
      <c r="I1383" s="9">
        <v>13020</v>
      </c>
      <c r="J1383" s="20"/>
      <c r="K1383" s="21"/>
    </row>
    <row r="1384" spans="1:11" s="22" customFormat="1" outlineLevel="7" x14ac:dyDescent="0.25">
      <c r="A1384" s="26" t="s">
        <v>759</v>
      </c>
      <c r="B1384" s="13" t="s">
        <v>698</v>
      </c>
      <c r="C1384" s="13" t="s">
        <v>837</v>
      </c>
      <c r="D1384" s="13" t="s">
        <v>760</v>
      </c>
      <c r="E1384" s="13"/>
      <c r="F1384" s="9">
        <f>F1385</f>
        <v>47217430.649999999</v>
      </c>
      <c r="G1384" s="36">
        <f t="shared" si="143"/>
        <v>1973110.75</v>
      </c>
      <c r="H1384" s="9">
        <f>H1385</f>
        <v>49722200.190000005</v>
      </c>
      <c r="I1384" s="9">
        <f>I1385</f>
        <v>49190541.399999999</v>
      </c>
      <c r="J1384" s="20"/>
      <c r="K1384" s="21"/>
    </row>
    <row r="1385" spans="1:11" s="22" customFormat="1" ht="30" outlineLevel="7" x14ac:dyDescent="0.25">
      <c r="A1385" s="26" t="s">
        <v>761</v>
      </c>
      <c r="B1385" s="13" t="s">
        <v>698</v>
      </c>
      <c r="C1385" s="13" t="s">
        <v>837</v>
      </c>
      <c r="D1385" s="13" t="s">
        <v>762</v>
      </c>
      <c r="E1385" s="13"/>
      <c r="F1385" s="9">
        <f>F1386+F1393</f>
        <v>47217430.649999999</v>
      </c>
      <c r="G1385" s="36">
        <f t="shared" si="143"/>
        <v>1973110.75</v>
      </c>
      <c r="H1385" s="9">
        <f>H1386+H1393</f>
        <v>49722200.190000005</v>
      </c>
      <c r="I1385" s="9">
        <f>I1386+I1393</f>
        <v>49190541.399999999</v>
      </c>
      <c r="J1385" s="20"/>
      <c r="K1385" s="21"/>
    </row>
    <row r="1386" spans="1:11" s="22" customFormat="1" outlineLevel="7" x14ac:dyDescent="0.25">
      <c r="A1386" s="26" t="s">
        <v>763</v>
      </c>
      <c r="B1386" s="13" t="s">
        <v>698</v>
      </c>
      <c r="C1386" s="13" t="s">
        <v>837</v>
      </c>
      <c r="D1386" s="13" t="s">
        <v>764</v>
      </c>
      <c r="E1386" s="13"/>
      <c r="F1386" s="9">
        <f>F1387+F1389+F1391</f>
        <v>44467430.649999999</v>
      </c>
      <c r="G1386" s="36">
        <f t="shared" si="143"/>
        <v>1792853.0600000024</v>
      </c>
      <c r="H1386" s="9">
        <f>H1387+H1389+H1391</f>
        <v>46718204.900000006</v>
      </c>
      <c r="I1386" s="9">
        <f>I1387+I1389+I1391</f>
        <v>46260283.710000001</v>
      </c>
      <c r="J1386" s="20"/>
      <c r="K1386" s="21"/>
    </row>
    <row r="1387" spans="1:11" s="22" customFormat="1" ht="46.5" customHeight="1" outlineLevel="7" x14ac:dyDescent="0.25">
      <c r="A1387" s="26" t="s">
        <v>12</v>
      </c>
      <c r="B1387" s="13" t="s">
        <v>698</v>
      </c>
      <c r="C1387" s="13" t="s">
        <v>837</v>
      </c>
      <c r="D1387" s="13" t="s">
        <v>764</v>
      </c>
      <c r="E1387" s="13" t="s">
        <v>13</v>
      </c>
      <c r="F1387" s="9">
        <f>F1388</f>
        <v>39277388.600000001</v>
      </c>
      <c r="G1387" s="36">
        <f t="shared" si="143"/>
        <v>2198888.1899999976</v>
      </c>
      <c r="H1387" s="9">
        <f>H1388</f>
        <v>41487956.789999999</v>
      </c>
      <c r="I1387" s="9">
        <f>I1388</f>
        <v>41476276.789999999</v>
      </c>
      <c r="J1387" s="20"/>
      <c r="K1387" s="21"/>
    </row>
    <row r="1388" spans="1:11" s="22" customFormat="1" outlineLevel="7" x14ac:dyDescent="0.25">
      <c r="A1388" s="26" t="s">
        <v>176</v>
      </c>
      <c r="B1388" s="13" t="s">
        <v>698</v>
      </c>
      <c r="C1388" s="13" t="s">
        <v>837</v>
      </c>
      <c r="D1388" s="13" t="s">
        <v>764</v>
      </c>
      <c r="E1388" s="13" t="s">
        <v>177</v>
      </c>
      <c r="F1388" s="9">
        <v>39277388.600000001</v>
      </c>
      <c r="G1388" s="36">
        <f t="shared" si="143"/>
        <v>2198888.1899999976</v>
      </c>
      <c r="H1388" s="9">
        <v>41487956.789999999</v>
      </c>
      <c r="I1388" s="9">
        <v>41476276.789999999</v>
      </c>
      <c r="J1388" s="20"/>
      <c r="K1388" s="21"/>
    </row>
    <row r="1389" spans="1:11" s="22" customFormat="1" ht="30" outlineLevel="6" x14ac:dyDescent="0.25">
      <c r="A1389" s="26" t="s">
        <v>21</v>
      </c>
      <c r="B1389" s="13" t="s">
        <v>698</v>
      </c>
      <c r="C1389" s="13" t="s">
        <v>837</v>
      </c>
      <c r="D1389" s="13" t="s">
        <v>764</v>
      </c>
      <c r="E1389" s="13" t="s">
        <v>22</v>
      </c>
      <c r="F1389" s="9">
        <f>F1390</f>
        <v>5189252.4000000004</v>
      </c>
      <c r="G1389" s="36">
        <f t="shared" si="143"/>
        <v>-405829.93000000063</v>
      </c>
      <c r="H1389" s="9">
        <f>H1390</f>
        <v>5229663.66</v>
      </c>
      <c r="I1389" s="9">
        <f>I1390</f>
        <v>4783422.47</v>
      </c>
      <c r="J1389" s="20"/>
      <c r="K1389" s="21"/>
    </row>
    <row r="1390" spans="1:11" s="22" customFormat="1" ht="35.25" customHeight="1" outlineLevel="7" x14ac:dyDescent="0.25">
      <c r="A1390" s="26" t="s">
        <v>23</v>
      </c>
      <c r="B1390" s="13" t="s">
        <v>698</v>
      </c>
      <c r="C1390" s="13" t="s">
        <v>837</v>
      </c>
      <c r="D1390" s="13" t="s">
        <v>764</v>
      </c>
      <c r="E1390" s="13" t="s">
        <v>24</v>
      </c>
      <c r="F1390" s="9">
        <v>5189252.4000000004</v>
      </c>
      <c r="G1390" s="36">
        <f t="shared" si="143"/>
        <v>-405829.93000000063</v>
      </c>
      <c r="H1390" s="9">
        <v>5229663.66</v>
      </c>
      <c r="I1390" s="9">
        <v>4783422.47</v>
      </c>
      <c r="J1390" s="20"/>
      <c r="K1390" s="21"/>
    </row>
    <row r="1391" spans="1:11" s="22" customFormat="1" outlineLevel="7" x14ac:dyDescent="0.25">
      <c r="A1391" s="26" t="s">
        <v>25</v>
      </c>
      <c r="B1391" s="13" t="s">
        <v>698</v>
      </c>
      <c r="C1391" s="13" t="s">
        <v>837</v>
      </c>
      <c r="D1391" s="13" t="s">
        <v>764</v>
      </c>
      <c r="E1391" s="13" t="s">
        <v>26</v>
      </c>
      <c r="F1391" s="9">
        <f>F1392</f>
        <v>789.65</v>
      </c>
      <c r="G1391" s="36">
        <f t="shared" si="143"/>
        <v>-205.19999999999993</v>
      </c>
      <c r="H1391" s="9">
        <f>H1392</f>
        <v>584.45000000000005</v>
      </c>
      <c r="I1391" s="9">
        <f>I1392</f>
        <v>584.45000000000005</v>
      </c>
      <c r="J1391" s="20"/>
      <c r="K1391" s="21"/>
    </row>
    <row r="1392" spans="1:11" s="22" customFormat="1" outlineLevel="7" x14ac:dyDescent="0.25">
      <c r="A1392" s="26" t="s">
        <v>27</v>
      </c>
      <c r="B1392" s="13" t="s">
        <v>698</v>
      </c>
      <c r="C1392" s="13" t="s">
        <v>837</v>
      </c>
      <c r="D1392" s="13" t="s">
        <v>764</v>
      </c>
      <c r="E1392" s="13" t="s">
        <v>28</v>
      </c>
      <c r="F1392" s="9">
        <v>789.65</v>
      </c>
      <c r="G1392" s="36">
        <f t="shared" si="143"/>
        <v>-205.19999999999993</v>
      </c>
      <c r="H1392" s="9">
        <v>584.45000000000005</v>
      </c>
      <c r="I1392" s="9">
        <v>584.45000000000005</v>
      </c>
      <c r="J1392" s="20"/>
      <c r="K1392" s="21"/>
    </row>
    <row r="1393" spans="1:11" s="22" customFormat="1" ht="30" outlineLevel="7" x14ac:dyDescent="0.25">
      <c r="A1393" s="26" t="s">
        <v>765</v>
      </c>
      <c r="B1393" s="13" t="s">
        <v>698</v>
      </c>
      <c r="C1393" s="13" t="s">
        <v>837</v>
      </c>
      <c r="D1393" s="13" t="s">
        <v>766</v>
      </c>
      <c r="E1393" s="13"/>
      <c r="F1393" s="9">
        <f>F1394+F1396</f>
        <v>2750000</v>
      </c>
      <c r="G1393" s="36">
        <f t="shared" si="143"/>
        <v>180257.68999999994</v>
      </c>
      <c r="H1393" s="9">
        <f>H1394+H1396</f>
        <v>3003995.29</v>
      </c>
      <c r="I1393" s="9">
        <f>I1394+I1396</f>
        <v>2930257.69</v>
      </c>
      <c r="J1393" s="20"/>
      <c r="K1393" s="21"/>
    </row>
    <row r="1394" spans="1:11" s="22" customFormat="1" ht="53.25" customHeight="1" outlineLevel="2" x14ac:dyDescent="0.25">
      <c r="A1394" s="26" t="s">
        <v>12</v>
      </c>
      <c r="B1394" s="13" t="s">
        <v>698</v>
      </c>
      <c r="C1394" s="13" t="s">
        <v>837</v>
      </c>
      <c r="D1394" s="13" t="s">
        <v>766</v>
      </c>
      <c r="E1394" s="13" t="s">
        <v>13</v>
      </c>
      <c r="F1394" s="9">
        <f>F1395</f>
        <v>58925.4</v>
      </c>
      <c r="G1394" s="36">
        <f t="shared" si="143"/>
        <v>101725</v>
      </c>
      <c r="H1394" s="9">
        <f>H1395</f>
        <v>160650.4</v>
      </c>
      <c r="I1394" s="9">
        <f>I1395</f>
        <v>160650.4</v>
      </c>
      <c r="J1394" s="20"/>
      <c r="K1394" s="21"/>
    </row>
    <row r="1395" spans="1:11" s="22" customFormat="1" outlineLevel="3" x14ac:dyDescent="0.25">
      <c r="A1395" s="26" t="s">
        <v>176</v>
      </c>
      <c r="B1395" s="13" t="s">
        <v>698</v>
      </c>
      <c r="C1395" s="13" t="s">
        <v>837</v>
      </c>
      <c r="D1395" s="13" t="s">
        <v>766</v>
      </c>
      <c r="E1395" s="13" t="s">
        <v>177</v>
      </c>
      <c r="F1395" s="9">
        <v>58925.4</v>
      </c>
      <c r="G1395" s="36">
        <f t="shared" si="143"/>
        <v>101725</v>
      </c>
      <c r="H1395" s="9">
        <v>160650.4</v>
      </c>
      <c r="I1395" s="9">
        <v>160650.4</v>
      </c>
      <c r="J1395" s="20"/>
      <c r="K1395" s="21"/>
    </row>
    <row r="1396" spans="1:11" s="22" customFormat="1" ht="30" outlineLevel="4" x14ac:dyDescent="0.25">
      <c r="A1396" s="26" t="s">
        <v>21</v>
      </c>
      <c r="B1396" s="13" t="s">
        <v>698</v>
      </c>
      <c r="C1396" s="13" t="s">
        <v>837</v>
      </c>
      <c r="D1396" s="13" t="s">
        <v>766</v>
      </c>
      <c r="E1396" s="13" t="s">
        <v>22</v>
      </c>
      <c r="F1396" s="9">
        <f>F1397</f>
        <v>2691074.6</v>
      </c>
      <c r="G1396" s="36">
        <f t="shared" si="143"/>
        <v>78532.689999999944</v>
      </c>
      <c r="H1396" s="9">
        <f>H1397</f>
        <v>2843344.89</v>
      </c>
      <c r="I1396" s="9">
        <f>I1397</f>
        <v>2769607.29</v>
      </c>
      <c r="J1396" s="20"/>
      <c r="K1396" s="21"/>
    </row>
    <row r="1397" spans="1:11" s="22" customFormat="1" ht="30" outlineLevel="5" x14ac:dyDescent="0.25">
      <c r="A1397" s="26" t="s">
        <v>23</v>
      </c>
      <c r="B1397" s="13" t="s">
        <v>698</v>
      </c>
      <c r="C1397" s="13" t="s">
        <v>837</v>
      </c>
      <c r="D1397" s="13" t="s">
        <v>766</v>
      </c>
      <c r="E1397" s="13" t="s">
        <v>24</v>
      </c>
      <c r="F1397" s="9">
        <v>2691074.6</v>
      </c>
      <c r="G1397" s="36">
        <f t="shared" si="143"/>
        <v>78532.689999999944</v>
      </c>
      <c r="H1397" s="9">
        <v>2843344.89</v>
      </c>
      <c r="I1397" s="9">
        <v>2769607.29</v>
      </c>
      <c r="J1397" s="20"/>
      <c r="K1397" s="21"/>
    </row>
    <row r="1398" spans="1:11" s="22" customFormat="1" outlineLevel="6" x14ac:dyDescent="0.25">
      <c r="A1398" s="23" t="s">
        <v>382</v>
      </c>
      <c r="B1398" s="24" t="s">
        <v>698</v>
      </c>
      <c r="C1398" s="24" t="s">
        <v>823</v>
      </c>
      <c r="D1398" s="24"/>
      <c r="E1398" s="24"/>
      <c r="F1398" s="25">
        <f>F1399</f>
        <v>4064676</v>
      </c>
      <c r="G1398" s="36">
        <f t="shared" si="143"/>
        <v>-39220</v>
      </c>
      <c r="H1398" s="25">
        <f t="shared" ref="H1398:I1400" si="148">H1399</f>
        <v>4064676</v>
      </c>
      <c r="I1398" s="25">
        <f t="shared" si="148"/>
        <v>4025456</v>
      </c>
      <c r="J1398" s="20"/>
      <c r="K1398" s="21"/>
    </row>
    <row r="1399" spans="1:11" s="22" customFormat="1" ht="45" outlineLevel="7" x14ac:dyDescent="0.25">
      <c r="A1399" s="26" t="s">
        <v>397</v>
      </c>
      <c r="B1399" s="13" t="s">
        <v>698</v>
      </c>
      <c r="C1399" s="13" t="s">
        <v>823</v>
      </c>
      <c r="D1399" s="13" t="s">
        <v>398</v>
      </c>
      <c r="E1399" s="13"/>
      <c r="F1399" s="9">
        <f>F1400</f>
        <v>4064676</v>
      </c>
      <c r="G1399" s="36">
        <f t="shared" si="143"/>
        <v>-39220</v>
      </c>
      <c r="H1399" s="9">
        <f t="shared" si="148"/>
        <v>4064676</v>
      </c>
      <c r="I1399" s="9">
        <f t="shared" si="148"/>
        <v>4025456</v>
      </c>
      <c r="J1399" s="20"/>
      <c r="K1399" s="21"/>
    </row>
    <row r="1400" spans="1:11" s="22" customFormat="1" ht="30" outlineLevel="7" x14ac:dyDescent="0.25">
      <c r="A1400" s="26" t="s">
        <v>767</v>
      </c>
      <c r="B1400" s="13" t="s">
        <v>698</v>
      </c>
      <c r="C1400" s="13" t="s">
        <v>823</v>
      </c>
      <c r="D1400" s="13" t="s">
        <v>768</v>
      </c>
      <c r="E1400" s="13"/>
      <c r="F1400" s="9">
        <f>F1401</f>
        <v>4064676</v>
      </c>
      <c r="G1400" s="36">
        <f t="shared" si="143"/>
        <v>-39220</v>
      </c>
      <c r="H1400" s="9">
        <f t="shared" si="148"/>
        <v>4064676</v>
      </c>
      <c r="I1400" s="9">
        <f t="shared" si="148"/>
        <v>4025456</v>
      </c>
      <c r="J1400" s="20"/>
      <c r="K1400" s="21"/>
    </row>
    <row r="1401" spans="1:11" s="22" customFormat="1" ht="21" customHeight="1" outlineLevel="7" x14ac:dyDescent="0.25">
      <c r="A1401" s="26" t="s">
        <v>769</v>
      </c>
      <c r="B1401" s="13" t="s">
        <v>698</v>
      </c>
      <c r="C1401" s="13" t="s">
        <v>823</v>
      </c>
      <c r="D1401" s="13" t="s">
        <v>770</v>
      </c>
      <c r="E1401" s="13"/>
      <c r="F1401" s="9">
        <f>F1402+F1405+F1408</f>
        <v>4064676</v>
      </c>
      <c r="G1401" s="36">
        <f t="shared" si="143"/>
        <v>-39220</v>
      </c>
      <c r="H1401" s="9">
        <f>H1402+H1405+H1408</f>
        <v>4064676</v>
      </c>
      <c r="I1401" s="9">
        <f>I1402+I1405+I1408</f>
        <v>4025456</v>
      </c>
      <c r="J1401" s="20"/>
      <c r="K1401" s="21"/>
    </row>
    <row r="1402" spans="1:11" s="22" customFormat="1" hidden="1" outlineLevel="7" x14ac:dyDescent="0.25">
      <c r="A1402" s="26" t="s">
        <v>771</v>
      </c>
      <c r="B1402" s="13" t="s">
        <v>698</v>
      </c>
      <c r="C1402" s="13" t="s">
        <v>823</v>
      </c>
      <c r="D1402" s="13" t="s">
        <v>772</v>
      </c>
      <c r="E1402" s="13"/>
      <c r="F1402" s="9">
        <f>F1403</f>
        <v>0</v>
      </c>
      <c r="G1402" s="36">
        <f t="shared" si="143"/>
        <v>0</v>
      </c>
      <c r="H1402" s="9">
        <f>H1403</f>
        <v>0</v>
      </c>
      <c r="I1402" s="9">
        <f>I1403</f>
        <v>0</v>
      </c>
      <c r="J1402" s="20"/>
      <c r="K1402" s="21"/>
    </row>
    <row r="1403" spans="1:11" s="22" customFormat="1" ht="30" hidden="1" outlineLevel="7" x14ac:dyDescent="0.25">
      <c r="A1403" s="26" t="s">
        <v>21</v>
      </c>
      <c r="B1403" s="13" t="s">
        <v>698</v>
      </c>
      <c r="C1403" s="13" t="s">
        <v>823</v>
      </c>
      <c r="D1403" s="13" t="s">
        <v>772</v>
      </c>
      <c r="E1403" s="13" t="s">
        <v>22</v>
      </c>
      <c r="F1403" s="9">
        <f>F1404</f>
        <v>0</v>
      </c>
      <c r="G1403" s="36">
        <f t="shared" si="143"/>
        <v>0</v>
      </c>
      <c r="H1403" s="9">
        <f>H1404</f>
        <v>0</v>
      </c>
      <c r="I1403" s="9">
        <f>I1404</f>
        <v>0</v>
      </c>
      <c r="J1403" s="20"/>
      <c r="K1403" s="21"/>
    </row>
    <row r="1404" spans="1:11" s="22" customFormat="1" ht="30" hidden="1" outlineLevel="6" x14ac:dyDescent="0.25">
      <c r="A1404" s="26" t="s">
        <v>23</v>
      </c>
      <c r="B1404" s="13" t="s">
        <v>698</v>
      </c>
      <c r="C1404" s="13" t="s">
        <v>823</v>
      </c>
      <c r="D1404" s="13" t="s">
        <v>772</v>
      </c>
      <c r="E1404" s="13" t="s">
        <v>24</v>
      </c>
      <c r="F1404" s="9">
        <v>0</v>
      </c>
      <c r="G1404" s="36">
        <f t="shared" si="143"/>
        <v>0</v>
      </c>
      <c r="H1404" s="9">
        <v>0</v>
      </c>
      <c r="I1404" s="9">
        <v>0</v>
      </c>
      <c r="J1404" s="20"/>
      <c r="K1404" s="21"/>
    </row>
    <row r="1405" spans="1:11" s="22" customFormat="1" outlineLevel="7" x14ac:dyDescent="0.25">
      <c r="A1405" s="26" t="s">
        <v>864</v>
      </c>
      <c r="B1405" s="13" t="s">
        <v>698</v>
      </c>
      <c r="C1405" s="13" t="s">
        <v>823</v>
      </c>
      <c r="D1405" s="13" t="s">
        <v>865</v>
      </c>
      <c r="E1405" s="13"/>
      <c r="F1405" s="9">
        <f>F1406</f>
        <v>222600</v>
      </c>
      <c r="G1405" s="36">
        <f t="shared" si="143"/>
        <v>-39220</v>
      </c>
      <c r="H1405" s="9">
        <f>H1406</f>
        <v>222600</v>
      </c>
      <c r="I1405" s="9">
        <f>I1406</f>
        <v>183380</v>
      </c>
      <c r="J1405" s="20"/>
      <c r="K1405" s="21"/>
    </row>
    <row r="1406" spans="1:11" s="22" customFormat="1" ht="30" outlineLevel="7" x14ac:dyDescent="0.25">
      <c r="A1406" s="26" t="s">
        <v>21</v>
      </c>
      <c r="B1406" s="13" t="s">
        <v>698</v>
      </c>
      <c r="C1406" s="13" t="s">
        <v>823</v>
      </c>
      <c r="D1406" s="13" t="s">
        <v>865</v>
      </c>
      <c r="E1406" s="13" t="s">
        <v>22</v>
      </c>
      <c r="F1406" s="9">
        <f>F1407</f>
        <v>222600</v>
      </c>
      <c r="G1406" s="36">
        <f t="shared" si="143"/>
        <v>-39220</v>
      </c>
      <c r="H1406" s="9">
        <f>H1407</f>
        <v>222600</v>
      </c>
      <c r="I1406" s="9">
        <f>I1407</f>
        <v>183380</v>
      </c>
      <c r="J1406" s="20"/>
      <c r="K1406" s="21"/>
    </row>
    <row r="1407" spans="1:11" s="22" customFormat="1" ht="30" outlineLevel="2" x14ac:dyDescent="0.25">
      <c r="A1407" s="26" t="s">
        <v>23</v>
      </c>
      <c r="B1407" s="13" t="s">
        <v>698</v>
      </c>
      <c r="C1407" s="13" t="s">
        <v>823</v>
      </c>
      <c r="D1407" s="13" t="s">
        <v>865</v>
      </c>
      <c r="E1407" s="13" t="s">
        <v>24</v>
      </c>
      <c r="F1407" s="9">
        <v>222600</v>
      </c>
      <c r="G1407" s="36">
        <f t="shared" si="143"/>
        <v>-39220</v>
      </c>
      <c r="H1407" s="9">
        <v>222600</v>
      </c>
      <c r="I1407" s="9">
        <v>183380</v>
      </c>
      <c r="J1407" s="20"/>
      <c r="K1407" s="21"/>
    </row>
    <row r="1408" spans="1:11" s="22" customFormat="1" ht="30" outlineLevel="3" x14ac:dyDescent="0.25">
      <c r="A1408" s="26" t="s">
        <v>773</v>
      </c>
      <c r="B1408" s="13" t="s">
        <v>698</v>
      </c>
      <c r="C1408" s="13" t="s">
        <v>823</v>
      </c>
      <c r="D1408" s="13" t="s">
        <v>774</v>
      </c>
      <c r="E1408" s="13"/>
      <c r="F1408" s="9">
        <f>F1409</f>
        <v>3842076</v>
      </c>
      <c r="G1408" s="36">
        <f t="shared" si="143"/>
        <v>0</v>
      </c>
      <c r="H1408" s="9">
        <f>H1409</f>
        <v>3842076</v>
      </c>
      <c r="I1408" s="9">
        <f>I1409</f>
        <v>3842076</v>
      </c>
      <c r="J1408" s="20"/>
      <c r="K1408" s="21"/>
    </row>
    <row r="1409" spans="1:11" s="22" customFormat="1" ht="30" outlineLevel="5" x14ac:dyDescent="0.25">
      <c r="A1409" s="26" t="s">
        <v>21</v>
      </c>
      <c r="B1409" s="13" t="s">
        <v>698</v>
      </c>
      <c r="C1409" s="13" t="s">
        <v>823</v>
      </c>
      <c r="D1409" s="13" t="s">
        <v>774</v>
      </c>
      <c r="E1409" s="13" t="s">
        <v>22</v>
      </c>
      <c r="F1409" s="9">
        <f>F1410</f>
        <v>3842076</v>
      </c>
      <c r="G1409" s="36">
        <f t="shared" si="143"/>
        <v>0</v>
      </c>
      <c r="H1409" s="9">
        <f>H1410</f>
        <v>3842076</v>
      </c>
      <c r="I1409" s="9">
        <f>I1410</f>
        <v>3842076</v>
      </c>
      <c r="J1409" s="20"/>
      <c r="K1409" s="21"/>
    </row>
    <row r="1410" spans="1:11" s="22" customFormat="1" ht="30" outlineLevel="6" x14ac:dyDescent="0.25">
      <c r="A1410" s="26" t="s">
        <v>23</v>
      </c>
      <c r="B1410" s="13" t="s">
        <v>698</v>
      </c>
      <c r="C1410" s="13" t="s">
        <v>823</v>
      </c>
      <c r="D1410" s="13" t="s">
        <v>774</v>
      </c>
      <c r="E1410" s="13" t="s">
        <v>24</v>
      </c>
      <c r="F1410" s="9">
        <v>3842076</v>
      </c>
      <c r="G1410" s="36">
        <f t="shared" si="143"/>
        <v>0</v>
      </c>
      <c r="H1410" s="9">
        <v>3842076</v>
      </c>
      <c r="I1410" s="9">
        <v>3842076</v>
      </c>
      <c r="J1410" s="20"/>
      <c r="K1410" s="21"/>
    </row>
    <row r="1411" spans="1:11" s="22" customFormat="1" ht="19.5" customHeight="1" outlineLevel="7" x14ac:dyDescent="0.25">
      <c r="A1411" s="23" t="s">
        <v>775</v>
      </c>
      <c r="B1411" s="24" t="s">
        <v>698</v>
      </c>
      <c r="C1411" s="24" t="s">
        <v>843</v>
      </c>
      <c r="D1411" s="24"/>
      <c r="E1411" s="24"/>
      <c r="F1411" s="25">
        <f>F1412+F1419+F1463+F1472+F1468</f>
        <v>33198570.09</v>
      </c>
      <c r="G1411" s="36">
        <f t="shared" si="143"/>
        <v>-1623219.7099999972</v>
      </c>
      <c r="H1411" s="25">
        <f>H1412+H1419+H1463+H1472+H1468</f>
        <v>32088247.050000001</v>
      </c>
      <c r="I1411" s="25">
        <f>I1412+I1419+I1463+I1472+I1468</f>
        <v>31575350.380000003</v>
      </c>
      <c r="J1411" s="20"/>
      <c r="K1411" s="21"/>
    </row>
    <row r="1412" spans="1:11" s="22" customFormat="1" ht="30" outlineLevel="7" x14ac:dyDescent="0.25">
      <c r="A1412" s="26" t="s">
        <v>431</v>
      </c>
      <c r="B1412" s="13" t="s">
        <v>698</v>
      </c>
      <c r="C1412" s="13" t="s">
        <v>843</v>
      </c>
      <c r="D1412" s="13" t="s">
        <v>432</v>
      </c>
      <c r="E1412" s="13"/>
      <c r="F1412" s="9">
        <f>F1413</f>
        <v>5338276</v>
      </c>
      <c r="G1412" s="36">
        <f t="shared" si="143"/>
        <v>-15723.390000000596</v>
      </c>
      <c r="H1412" s="9">
        <f>H1413</f>
        <v>5338276</v>
      </c>
      <c r="I1412" s="9">
        <f>I1413</f>
        <v>5322552.6099999994</v>
      </c>
      <c r="J1412" s="20"/>
      <c r="K1412" s="21"/>
    </row>
    <row r="1413" spans="1:11" s="22" customFormat="1" ht="45" outlineLevel="7" x14ac:dyDescent="0.25">
      <c r="A1413" s="26" t="s">
        <v>517</v>
      </c>
      <c r="B1413" s="13" t="s">
        <v>698</v>
      </c>
      <c r="C1413" s="13" t="s">
        <v>843</v>
      </c>
      <c r="D1413" s="13" t="s">
        <v>518</v>
      </c>
      <c r="E1413" s="13"/>
      <c r="F1413" s="9">
        <f>F1414</f>
        <v>5338276</v>
      </c>
      <c r="G1413" s="36">
        <f t="shared" si="143"/>
        <v>-15723.390000000596</v>
      </c>
      <c r="H1413" s="9">
        <f>H1414</f>
        <v>5338276</v>
      </c>
      <c r="I1413" s="9">
        <f>I1414</f>
        <v>5322552.6099999994</v>
      </c>
      <c r="J1413" s="20"/>
      <c r="K1413" s="21"/>
    </row>
    <row r="1414" spans="1:11" s="22" customFormat="1" outlineLevel="7" x14ac:dyDescent="0.25">
      <c r="A1414" s="26" t="s">
        <v>519</v>
      </c>
      <c r="B1414" s="13" t="s">
        <v>698</v>
      </c>
      <c r="C1414" s="13" t="s">
        <v>843</v>
      </c>
      <c r="D1414" s="13" t="s">
        <v>520</v>
      </c>
      <c r="E1414" s="13"/>
      <c r="F1414" s="9">
        <f>F1415+F1417</f>
        <v>5338276</v>
      </c>
      <c r="G1414" s="36">
        <f t="shared" si="143"/>
        <v>-15723.390000000596</v>
      </c>
      <c r="H1414" s="9">
        <f>H1415+H1417</f>
        <v>5338276</v>
      </c>
      <c r="I1414" s="9">
        <f>I1415+I1417</f>
        <v>5322552.6099999994</v>
      </c>
      <c r="J1414" s="20"/>
      <c r="K1414" s="21"/>
    </row>
    <row r="1415" spans="1:11" s="22" customFormat="1" ht="48.75" customHeight="1" outlineLevel="3" x14ac:dyDescent="0.25">
      <c r="A1415" s="26" t="s">
        <v>12</v>
      </c>
      <c r="B1415" s="13" t="s">
        <v>698</v>
      </c>
      <c r="C1415" s="13" t="s">
        <v>843</v>
      </c>
      <c r="D1415" s="13" t="s">
        <v>520</v>
      </c>
      <c r="E1415" s="13" t="s">
        <v>13</v>
      </c>
      <c r="F1415" s="9">
        <f>F1416</f>
        <v>4725893</v>
      </c>
      <c r="G1415" s="36">
        <f t="shared" si="143"/>
        <v>-11690.490000000224</v>
      </c>
      <c r="H1415" s="9">
        <f>H1416</f>
        <v>4722893</v>
      </c>
      <c r="I1415" s="9">
        <f>I1416</f>
        <v>4714202.51</v>
      </c>
      <c r="J1415" s="20"/>
      <c r="K1415" s="21"/>
    </row>
    <row r="1416" spans="1:11" s="22" customFormat="1" ht="24" customHeight="1" outlineLevel="5" x14ac:dyDescent="0.25">
      <c r="A1416" s="26" t="s">
        <v>14</v>
      </c>
      <c r="B1416" s="13" t="s">
        <v>698</v>
      </c>
      <c r="C1416" s="13" t="s">
        <v>843</v>
      </c>
      <c r="D1416" s="13" t="s">
        <v>520</v>
      </c>
      <c r="E1416" s="13" t="s">
        <v>15</v>
      </c>
      <c r="F1416" s="9">
        <v>4725893</v>
      </c>
      <c r="G1416" s="36">
        <f t="shared" si="143"/>
        <v>-11690.490000000224</v>
      </c>
      <c r="H1416" s="9">
        <v>4722893</v>
      </c>
      <c r="I1416" s="9">
        <v>4714202.51</v>
      </c>
      <c r="J1416" s="20"/>
      <c r="K1416" s="21"/>
    </row>
    <row r="1417" spans="1:11" s="22" customFormat="1" ht="30" outlineLevel="6" x14ac:dyDescent="0.25">
      <c r="A1417" s="26" t="s">
        <v>21</v>
      </c>
      <c r="B1417" s="13" t="s">
        <v>698</v>
      </c>
      <c r="C1417" s="13" t="s">
        <v>843</v>
      </c>
      <c r="D1417" s="13" t="s">
        <v>520</v>
      </c>
      <c r="E1417" s="13" t="s">
        <v>22</v>
      </c>
      <c r="F1417" s="9">
        <f>F1418</f>
        <v>612383</v>
      </c>
      <c r="G1417" s="36">
        <f t="shared" si="143"/>
        <v>-4032.9000000000233</v>
      </c>
      <c r="H1417" s="9">
        <f>H1418</f>
        <v>615383</v>
      </c>
      <c r="I1417" s="9">
        <f>I1418</f>
        <v>608350.1</v>
      </c>
      <c r="J1417" s="20"/>
      <c r="K1417" s="21"/>
    </row>
    <row r="1418" spans="1:11" s="22" customFormat="1" ht="34.5" customHeight="1" outlineLevel="7" x14ac:dyDescent="0.25">
      <c r="A1418" s="26" t="s">
        <v>23</v>
      </c>
      <c r="B1418" s="13" t="s">
        <v>698</v>
      </c>
      <c r="C1418" s="13" t="s">
        <v>843</v>
      </c>
      <c r="D1418" s="13" t="s">
        <v>520</v>
      </c>
      <c r="E1418" s="13" t="s">
        <v>24</v>
      </c>
      <c r="F1418" s="9">
        <v>612383</v>
      </c>
      <c r="G1418" s="36">
        <f t="shared" si="143"/>
        <v>-4032.9000000000233</v>
      </c>
      <c r="H1418" s="9">
        <v>615383</v>
      </c>
      <c r="I1418" s="9">
        <v>608350.1</v>
      </c>
      <c r="J1418" s="20"/>
      <c r="K1418" s="21"/>
    </row>
    <row r="1419" spans="1:11" s="22" customFormat="1" ht="21.75" customHeight="1" outlineLevel="7" x14ac:dyDescent="0.25">
      <c r="A1419" s="26" t="s">
        <v>700</v>
      </c>
      <c r="B1419" s="13" t="s">
        <v>698</v>
      </c>
      <c r="C1419" s="13" t="s">
        <v>843</v>
      </c>
      <c r="D1419" s="13" t="s">
        <v>701</v>
      </c>
      <c r="E1419" s="13"/>
      <c r="F1419" s="9">
        <f>F1420+F1433+F1458+F1438</f>
        <v>22699473.289999999</v>
      </c>
      <c r="G1419" s="36">
        <f t="shared" si="143"/>
        <v>-1532514.2199999951</v>
      </c>
      <c r="H1419" s="9">
        <f>H1420+H1433+H1458+H1438</f>
        <v>21649034.52</v>
      </c>
      <c r="I1419" s="9">
        <f>I1420+I1433+I1458+I1438</f>
        <v>21166959.070000004</v>
      </c>
      <c r="J1419" s="20"/>
      <c r="K1419" s="21"/>
    </row>
    <row r="1420" spans="1:11" s="22" customFormat="1" ht="30" outlineLevel="7" x14ac:dyDescent="0.25">
      <c r="A1420" s="26" t="s">
        <v>776</v>
      </c>
      <c r="B1420" s="13" t="s">
        <v>698</v>
      </c>
      <c r="C1420" s="13" t="s">
        <v>843</v>
      </c>
      <c r="D1420" s="13" t="s">
        <v>777</v>
      </c>
      <c r="E1420" s="13"/>
      <c r="F1420" s="9">
        <f>F1421+F1428</f>
        <v>16462870.689999999</v>
      </c>
      <c r="G1420" s="36">
        <f t="shared" ref="G1420:G1487" si="149">I1420-F1420</f>
        <v>722113.71000000276</v>
      </c>
      <c r="H1420" s="9">
        <f>H1421+H1428</f>
        <v>17424460.710000001</v>
      </c>
      <c r="I1420" s="9">
        <f>I1421+I1428</f>
        <v>17184984.400000002</v>
      </c>
      <c r="J1420" s="20"/>
      <c r="K1420" s="21"/>
    </row>
    <row r="1421" spans="1:11" s="22" customFormat="1" outlineLevel="7" x14ac:dyDescent="0.25">
      <c r="A1421" s="26" t="s">
        <v>778</v>
      </c>
      <c r="B1421" s="13" t="s">
        <v>698</v>
      </c>
      <c r="C1421" s="13" t="s">
        <v>843</v>
      </c>
      <c r="D1421" s="13" t="s">
        <v>779</v>
      </c>
      <c r="E1421" s="13"/>
      <c r="F1421" s="9">
        <f>F1422+F1424+F1426</f>
        <v>14407820.689999999</v>
      </c>
      <c r="G1421" s="36">
        <f t="shared" si="149"/>
        <v>768234.35000000149</v>
      </c>
      <c r="H1421" s="9">
        <f>H1422+H1424+H1426</f>
        <v>15277078.6</v>
      </c>
      <c r="I1421" s="9">
        <f>I1422+I1424+I1426</f>
        <v>15176055.040000001</v>
      </c>
      <c r="J1421" s="20"/>
      <c r="K1421" s="21"/>
    </row>
    <row r="1422" spans="1:11" s="22" customFormat="1" ht="47.25" customHeight="1" outlineLevel="7" x14ac:dyDescent="0.25">
      <c r="A1422" s="26" t="s">
        <v>12</v>
      </c>
      <c r="B1422" s="13" t="s">
        <v>698</v>
      </c>
      <c r="C1422" s="13" t="s">
        <v>843</v>
      </c>
      <c r="D1422" s="13" t="s">
        <v>779</v>
      </c>
      <c r="E1422" s="13" t="s">
        <v>13</v>
      </c>
      <c r="F1422" s="9">
        <f>F1423</f>
        <v>11606893</v>
      </c>
      <c r="G1422" s="36">
        <f t="shared" si="149"/>
        <v>1086683.9600000009</v>
      </c>
      <c r="H1422" s="9">
        <f>H1423</f>
        <v>12693576.960000001</v>
      </c>
      <c r="I1422" s="9">
        <f>I1423</f>
        <v>12693576.960000001</v>
      </c>
      <c r="J1422" s="20"/>
      <c r="K1422" s="21"/>
    </row>
    <row r="1423" spans="1:11" s="22" customFormat="1" outlineLevel="7" x14ac:dyDescent="0.25">
      <c r="A1423" s="26" t="s">
        <v>176</v>
      </c>
      <c r="B1423" s="13" t="s">
        <v>698</v>
      </c>
      <c r="C1423" s="13" t="s">
        <v>843</v>
      </c>
      <c r="D1423" s="13" t="s">
        <v>779</v>
      </c>
      <c r="E1423" s="13" t="s">
        <v>177</v>
      </c>
      <c r="F1423" s="9">
        <v>11606893</v>
      </c>
      <c r="G1423" s="36">
        <f t="shared" si="149"/>
        <v>1086683.9600000009</v>
      </c>
      <c r="H1423" s="9">
        <v>12693576.960000001</v>
      </c>
      <c r="I1423" s="9">
        <v>12693576.960000001</v>
      </c>
      <c r="J1423" s="20"/>
      <c r="K1423" s="21"/>
    </row>
    <row r="1424" spans="1:11" s="22" customFormat="1" ht="30" outlineLevel="6" x14ac:dyDescent="0.25">
      <c r="A1424" s="26" t="s">
        <v>21</v>
      </c>
      <c r="B1424" s="13" t="s">
        <v>698</v>
      </c>
      <c r="C1424" s="13" t="s">
        <v>843</v>
      </c>
      <c r="D1424" s="13" t="s">
        <v>779</v>
      </c>
      <c r="E1424" s="13" t="s">
        <v>22</v>
      </c>
      <c r="F1424" s="9">
        <f>F1425</f>
        <v>2800677</v>
      </c>
      <c r="G1424" s="36">
        <f t="shared" si="149"/>
        <v>-318449.60999999987</v>
      </c>
      <c r="H1424" s="9">
        <f>H1425</f>
        <v>2583250.9500000002</v>
      </c>
      <c r="I1424" s="9">
        <f>I1425</f>
        <v>2482227.39</v>
      </c>
      <c r="J1424" s="20"/>
      <c r="K1424" s="21"/>
    </row>
    <row r="1425" spans="1:11" s="22" customFormat="1" ht="33.75" customHeight="1" outlineLevel="7" x14ac:dyDescent="0.25">
      <c r="A1425" s="26" t="s">
        <v>23</v>
      </c>
      <c r="B1425" s="13" t="s">
        <v>698</v>
      </c>
      <c r="C1425" s="13" t="s">
        <v>843</v>
      </c>
      <c r="D1425" s="13" t="s">
        <v>779</v>
      </c>
      <c r="E1425" s="13" t="s">
        <v>24</v>
      </c>
      <c r="F1425" s="9">
        <v>2800677</v>
      </c>
      <c r="G1425" s="36">
        <f t="shared" si="149"/>
        <v>-318449.60999999987</v>
      </c>
      <c r="H1425" s="9">
        <v>2583250.9500000002</v>
      </c>
      <c r="I1425" s="9">
        <v>2482227.39</v>
      </c>
      <c r="J1425" s="20"/>
      <c r="K1425" s="21"/>
    </row>
    <row r="1426" spans="1:11" s="22" customFormat="1" outlineLevel="7" x14ac:dyDescent="0.25">
      <c r="A1426" s="26" t="s">
        <v>25</v>
      </c>
      <c r="B1426" s="13" t="s">
        <v>698</v>
      </c>
      <c r="C1426" s="13" t="s">
        <v>843</v>
      </c>
      <c r="D1426" s="13" t="s">
        <v>779</v>
      </c>
      <c r="E1426" s="13" t="s">
        <v>26</v>
      </c>
      <c r="F1426" s="9">
        <f>F1427</f>
        <v>250.69</v>
      </c>
      <c r="G1426" s="36">
        <f t="shared" si="149"/>
        <v>0</v>
      </c>
      <c r="H1426" s="9">
        <f>H1427</f>
        <v>250.69</v>
      </c>
      <c r="I1426" s="9">
        <f>I1427</f>
        <v>250.69</v>
      </c>
      <c r="J1426" s="20"/>
      <c r="K1426" s="21"/>
    </row>
    <row r="1427" spans="1:11" s="22" customFormat="1" outlineLevel="7" x14ac:dyDescent="0.25">
      <c r="A1427" s="26" t="s">
        <v>27</v>
      </c>
      <c r="B1427" s="13" t="s">
        <v>698</v>
      </c>
      <c r="C1427" s="13" t="s">
        <v>843</v>
      </c>
      <c r="D1427" s="13" t="s">
        <v>779</v>
      </c>
      <c r="E1427" s="13" t="s">
        <v>28</v>
      </c>
      <c r="F1427" s="9">
        <v>250.69</v>
      </c>
      <c r="G1427" s="36">
        <f t="shared" si="149"/>
        <v>0</v>
      </c>
      <c r="H1427" s="9">
        <v>250.69</v>
      </c>
      <c r="I1427" s="9">
        <v>250.69</v>
      </c>
      <c r="J1427" s="20"/>
      <c r="K1427" s="21"/>
    </row>
    <row r="1428" spans="1:11" s="22" customFormat="1" outlineLevel="7" x14ac:dyDescent="0.25">
      <c r="A1428" s="26" t="s">
        <v>780</v>
      </c>
      <c r="B1428" s="13" t="s">
        <v>698</v>
      </c>
      <c r="C1428" s="13" t="s">
        <v>843</v>
      </c>
      <c r="D1428" s="13" t="s">
        <v>781</v>
      </c>
      <c r="E1428" s="13"/>
      <c r="F1428" s="9">
        <f>F1429+F1431</f>
        <v>2055050</v>
      </c>
      <c r="G1428" s="36">
        <f t="shared" si="149"/>
        <v>-46120.639999999898</v>
      </c>
      <c r="H1428" s="9">
        <f>H1429+H1431</f>
        <v>2147382.11</v>
      </c>
      <c r="I1428" s="9">
        <f>I1429+I1431</f>
        <v>2008929.36</v>
      </c>
      <c r="J1428" s="20"/>
      <c r="K1428" s="21"/>
    </row>
    <row r="1429" spans="1:11" s="22" customFormat="1" ht="48.75" customHeight="1" outlineLevel="4" x14ac:dyDescent="0.25">
      <c r="A1429" s="26" t="s">
        <v>12</v>
      </c>
      <c r="B1429" s="13" t="s">
        <v>698</v>
      </c>
      <c r="C1429" s="13" t="s">
        <v>843</v>
      </c>
      <c r="D1429" s="13" t="s">
        <v>781</v>
      </c>
      <c r="E1429" s="13" t="s">
        <v>13</v>
      </c>
      <c r="F1429" s="9">
        <f>F1430</f>
        <v>2010799</v>
      </c>
      <c r="G1429" s="36">
        <f t="shared" si="149"/>
        <v>-46120.639999999898</v>
      </c>
      <c r="H1429" s="9">
        <f>H1430</f>
        <v>2103131.11</v>
      </c>
      <c r="I1429" s="9">
        <f>I1430</f>
        <v>1964678.36</v>
      </c>
      <c r="J1429" s="20"/>
      <c r="K1429" s="21"/>
    </row>
    <row r="1430" spans="1:11" s="22" customFormat="1" outlineLevel="5" x14ac:dyDescent="0.25">
      <c r="A1430" s="26" t="s">
        <v>176</v>
      </c>
      <c r="B1430" s="13" t="s">
        <v>698</v>
      </c>
      <c r="C1430" s="13" t="s">
        <v>843</v>
      </c>
      <c r="D1430" s="13" t="s">
        <v>781</v>
      </c>
      <c r="E1430" s="13" t="s">
        <v>177</v>
      </c>
      <c r="F1430" s="9">
        <v>2010799</v>
      </c>
      <c r="G1430" s="36">
        <f t="shared" si="149"/>
        <v>-46120.639999999898</v>
      </c>
      <c r="H1430" s="9">
        <v>2103131.11</v>
      </c>
      <c r="I1430" s="9">
        <v>1964678.36</v>
      </c>
      <c r="J1430" s="20"/>
      <c r="K1430" s="21"/>
    </row>
    <row r="1431" spans="1:11" s="22" customFormat="1" ht="30" outlineLevel="6" x14ac:dyDescent="0.25">
      <c r="A1431" s="26" t="s">
        <v>21</v>
      </c>
      <c r="B1431" s="13" t="s">
        <v>698</v>
      </c>
      <c r="C1431" s="13" t="s">
        <v>843</v>
      </c>
      <c r="D1431" s="13" t="s">
        <v>781</v>
      </c>
      <c r="E1431" s="13" t="s">
        <v>22</v>
      </c>
      <c r="F1431" s="9">
        <f>F1432</f>
        <v>44251</v>
      </c>
      <c r="G1431" s="36">
        <f t="shared" si="149"/>
        <v>0</v>
      </c>
      <c r="H1431" s="9">
        <f>H1432</f>
        <v>44251</v>
      </c>
      <c r="I1431" s="9">
        <f>I1432</f>
        <v>44251</v>
      </c>
      <c r="J1431" s="20"/>
      <c r="K1431" s="21"/>
    </row>
    <row r="1432" spans="1:11" s="22" customFormat="1" ht="30" outlineLevel="7" x14ac:dyDescent="0.25">
      <c r="A1432" s="26" t="s">
        <v>23</v>
      </c>
      <c r="B1432" s="13" t="s">
        <v>698</v>
      </c>
      <c r="C1432" s="13" t="s">
        <v>843</v>
      </c>
      <c r="D1432" s="13" t="s">
        <v>781</v>
      </c>
      <c r="E1432" s="13" t="s">
        <v>24</v>
      </c>
      <c r="F1432" s="9">
        <v>44251</v>
      </c>
      <c r="G1432" s="36">
        <f t="shared" si="149"/>
        <v>0</v>
      </c>
      <c r="H1432" s="9">
        <v>44251</v>
      </c>
      <c r="I1432" s="9">
        <v>44251</v>
      </c>
      <c r="J1432" s="20"/>
      <c r="K1432" s="21"/>
    </row>
    <row r="1433" spans="1:11" s="22" customFormat="1" outlineLevel="7" x14ac:dyDescent="0.25">
      <c r="A1433" s="26" t="s">
        <v>722</v>
      </c>
      <c r="B1433" s="13" t="s">
        <v>698</v>
      </c>
      <c r="C1433" s="13" t="s">
        <v>843</v>
      </c>
      <c r="D1433" s="13" t="s">
        <v>723</v>
      </c>
      <c r="E1433" s="13"/>
      <c r="F1433" s="9">
        <f>F1434+F1442+F1446+F1450+F1454</f>
        <v>5476397.5999999996</v>
      </c>
      <c r="G1433" s="36">
        <f t="shared" si="149"/>
        <v>-1858581.7499999995</v>
      </c>
      <c r="H1433" s="9">
        <f>H1434+H1442+H1446+H1450+H1454</f>
        <v>3833973.81</v>
      </c>
      <c r="I1433" s="9">
        <f>I1434+I1442+I1446+I1450+I1454</f>
        <v>3617815.85</v>
      </c>
      <c r="J1433" s="20"/>
      <c r="K1433" s="21"/>
    </row>
    <row r="1434" spans="1:11" s="22" customFormat="1" ht="150" hidden="1" outlineLevel="5" x14ac:dyDescent="0.25">
      <c r="A1434" s="27" t="s">
        <v>739</v>
      </c>
      <c r="B1434" s="13" t="s">
        <v>698</v>
      </c>
      <c r="C1434" s="13" t="s">
        <v>843</v>
      </c>
      <c r="D1434" s="13" t="s">
        <v>740</v>
      </c>
      <c r="E1434" s="13"/>
      <c r="F1434" s="9">
        <f>F1435</f>
        <v>1595973.79</v>
      </c>
      <c r="G1434" s="36">
        <f t="shared" si="149"/>
        <v>-1595973.79</v>
      </c>
      <c r="H1434" s="9">
        <f t="shared" ref="H1434:I1436" si="150">H1435</f>
        <v>0</v>
      </c>
      <c r="I1434" s="9">
        <f t="shared" si="150"/>
        <v>0</v>
      </c>
      <c r="J1434" s="20"/>
      <c r="K1434" s="21"/>
    </row>
    <row r="1435" spans="1:11" s="22" customFormat="1" ht="150" hidden="1" outlineLevel="6" x14ac:dyDescent="0.25">
      <c r="A1435" s="27" t="s">
        <v>741</v>
      </c>
      <c r="B1435" s="13" t="s">
        <v>698</v>
      </c>
      <c r="C1435" s="13" t="s">
        <v>843</v>
      </c>
      <c r="D1435" s="13" t="s">
        <v>943</v>
      </c>
      <c r="E1435" s="13"/>
      <c r="F1435" s="9">
        <f>F1436</f>
        <v>1595973.79</v>
      </c>
      <c r="G1435" s="36">
        <f t="shared" si="149"/>
        <v>-1595973.79</v>
      </c>
      <c r="H1435" s="9">
        <f t="shared" si="150"/>
        <v>0</v>
      </c>
      <c r="I1435" s="9">
        <f t="shared" si="150"/>
        <v>0</v>
      </c>
      <c r="J1435" s="20"/>
      <c r="K1435" s="21"/>
    </row>
    <row r="1436" spans="1:11" s="22" customFormat="1" ht="60" hidden="1" outlineLevel="7" x14ac:dyDescent="0.25">
      <c r="A1436" s="26" t="s">
        <v>12</v>
      </c>
      <c r="B1436" s="13" t="s">
        <v>698</v>
      </c>
      <c r="C1436" s="13" t="s">
        <v>843</v>
      </c>
      <c r="D1436" s="13" t="s">
        <v>943</v>
      </c>
      <c r="E1436" s="13" t="s">
        <v>13</v>
      </c>
      <c r="F1436" s="9">
        <f>F1437</f>
        <v>1595973.79</v>
      </c>
      <c r="G1436" s="36">
        <f t="shared" si="149"/>
        <v>-1595973.79</v>
      </c>
      <c r="H1436" s="9">
        <f t="shared" si="150"/>
        <v>0</v>
      </c>
      <c r="I1436" s="9">
        <f t="shared" si="150"/>
        <v>0</v>
      </c>
      <c r="J1436" s="20"/>
      <c r="K1436" s="21"/>
    </row>
    <row r="1437" spans="1:11" s="22" customFormat="1" hidden="1" outlineLevel="7" x14ac:dyDescent="0.25">
      <c r="A1437" s="26" t="s">
        <v>176</v>
      </c>
      <c r="B1437" s="13" t="s">
        <v>698</v>
      </c>
      <c r="C1437" s="13" t="s">
        <v>843</v>
      </c>
      <c r="D1437" s="13" t="s">
        <v>943</v>
      </c>
      <c r="E1437" s="13" t="s">
        <v>177</v>
      </c>
      <c r="F1437" s="9">
        <v>1595973.79</v>
      </c>
      <c r="G1437" s="36">
        <f t="shared" si="149"/>
        <v>-1595973.79</v>
      </c>
      <c r="H1437" s="9">
        <v>0</v>
      </c>
      <c r="I1437" s="9">
        <v>0</v>
      </c>
      <c r="J1437" s="20"/>
      <c r="K1437" s="21"/>
    </row>
    <row r="1438" spans="1:11" s="22" customFormat="1" ht="64.5" customHeight="1" outlineLevel="7" x14ac:dyDescent="0.25">
      <c r="A1438" s="26" t="s">
        <v>1044</v>
      </c>
      <c r="B1438" s="13" t="s">
        <v>698</v>
      </c>
      <c r="C1438" s="13" t="s">
        <v>843</v>
      </c>
      <c r="D1438" s="13" t="s">
        <v>743</v>
      </c>
      <c r="E1438" s="13"/>
      <c r="F1438" s="9">
        <f>F1439</f>
        <v>390600</v>
      </c>
      <c r="G1438" s="36">
        <f t="shared" si="149"/>
        <v>-26441.179999999993</v>
      </c>
      <c r="H1438" s="9">
        <f t="shared" ref="H1438:I1440" si="151">H1439</f>
        <v>390600</v>
      </c>
      <c r="I1438" s="9">
        <f t="shared" si="151"/>
        <v>364158.82</v>
      </c>
      <c r="J1438" s="20"/>
      <c r="K1438" s="21"/>
    </row>
    <row r="1439" spans="1:11" s="22" customFormat="1" ht="51.75" customHeight="1" outlineLevel="7" x14ac:dyDescent="0.25">
      <c r="A1439" s="26" t="s">
        <v>1046</v>
      </c>
      <c r="B1439" s="13" t="s">
        <v>698</v>
      </c>
      <c r="C1439" s="13" t="s">
        <v>843</v>
      </c>
      <c r="D1439" s="13" t="s">
        <v>1045</v>
      </c>
      <c r="E1439" s="13"/>
      <c r="F1439" s="9">
        <f>F1440</f>
        <v>390600</v>
      </c>
      <c r="G1439" s="36">
        <f t="shared" si="149"/>
        <v>-26441.179999999993</v>
      </c>
      <c r="H1439" s="9">
        <f t="shared" si="151"/>
        <v>390600</v>
      </c>
      <c r="I1439" s="9">
        <f t="shared" si="151"/>
        <v>364158.82</v>
      </c>
      <c r="J1439" s="20"/>
      <c r="K1439" s="21"/>
    </row>
    <row r="1440" spans="1:11" s="22" customFormat="1" ht="48" customHeight="1" outlineLevel="7" x14ac:dyDescent="0.25">
      <c r="A1440" s="26" t="s">
        <v>12</v>
      </c>
      <c r="B1440" s="13" t="s">
        <v>698</v>
      </c>
      <c r="C1440" s="13" t="s">
        <v>843</v>
      </c>
      <c r="D1440" s="13" t="s">
        <v>1045</v>
      </c>
      <c r="E1440" s="13" t="s">
        <v>13</v>
      </c>
      <c r="F1440" s="9">
        <f>F1441</f>
        <v>390600</v>
      </c>
      <c r="G1440" s="36">
        <f t="shared" si="149"/>
        <v>-26441.179999999993</v>
      </c>
      <c r="H1440" s="9">
        <f t="shared" si="151"/>
        <v>390600</v>
      </c>
      <c r="I1440" s="9">
        <f t="shared" si="151"/>
        <v>364158.82</v>
      </c>
      <c r="J1440" s="20"/>
      <c r="K1440" s="21"/>
    </row>
    <row r="1441" spans="1:11" s="22" customFormat="1" outlineLevel="7" x14ac:dyDescent="0.25">
      <c r="A1441" s="26" t="s">
        <v>176</v>
      </c>
      <c r="B1441" s="13" t="s">
        <v>698</v>
      </c>
      <c r="C1441" s="13" t="s">
        <v>843</v>
      </c>
      <c r="D1441" s="13" t="s">
        <v>1045</v>
      </c>
      <c r="E1441" s="13" t="s">
        <v>177</v>
      </c>
      <c r="F1441" s="9">
        <v>390600</v>
      </c>
      <c r="G1441" s="36">
        <f t="shared" si="149"/>
        <v>-26441.179999999993</v>
      </c>
      <c r="H1441" s="9">
        <v>390600</v>
      </c>
      <c r="I1441" s="9">
        <v>364158.82</v>
      </c>
      <c r="J1441" s="20"/>
      <c r="K1441" s="21"/>
    </row>
    <row r="1442" spans="1:11" s="22" customFormat="1" outlineLevel="5" x14ac:dyDescent="0.25">
      <c r="A1442" s="26" t="s">
        <v>782</v>
      </c>
      <c r="B1442" s="13" t="s">
        <v>698</v>
      </c>
      <c r="C1442" s="13" t="s">
        <v>843</v>
      </c>
      <c r="D1442" s="13" t="s">
        <v>783</v>
      </c>
      <c r="E1442" s="13"/>
      <c r="F1442" s="9">
        <f>F1443</f>
        <v>230000</v>
      </c>
      <c r="G1442" s="36">
        <f t="shared" si="149"/>
        <v>-46450</v>
      </c>
      <c r="H1442" s="9">
        <f t="shared" ref="H1442:I1444" si="152">H1443</f>
        <v>183550</v>
      </c>
      <c r="I1442" s="9">
        <f t="shared" si="152"/>
        <v>183550</v>
      </c>
      <c r="J1442" s="20"/>
      <c r="K1442" s="21"/>
    </row>
    <row r="1443" spans="1:11" s="22" customFormat="1" outlineLevel="6" x14ac:dyDescent="0.25">
      <c r="A1443" s="26" t="s">
        <v>784</v>
      </c>
      <c r="B1443" s="13" t="s">
        <v>698</v>
      </c>
      <c r="C1443" s="13" t="s">
        <v>843</v>
      </c>
      <c r="D1443" s="13" t="s">
        <v>785</v>
      </c>
      <c r="E1443" s="13"/>
      <c r="F1443" s="9">
        <f>F1444</f>
        <v>230000</v>
      </c>
      <c r="G1443" s="36">
        <f t="shared" si="149"/>
        <v>-46450</v>
      </c>
      <c r="H1443" s="9">
        <f t="shared" si="152"/>
        <v>183550</v>
      </c>
      <c r="I1443" s="9">
        <f t="shared" si="152"/>
        <v>183550</v>
      </c>
      <c r="J1443" s="20"/>
      <c r="K1443" s="21"/>
    </row>
    <row r="1444" spans="1:11" s="22" customFormat="1" ht="30" outlineLevel="7" x14ac:dyDescent="0.25">
      <c r="A1444" s="26" t="s">
        <v>21</v>
      </c>
      <c r="B1444" s="13" t="s">
        <v>698</v>
      </c>
      <c r="C1444" s="13" t="s">
        <v>843</v>
      </c>
      <c r="D1444" s="13" t="s">
        <v>785</v>
      </c>
      <c r="E1444" s="13" t="s">
        <v>22</v>
      </c>
      <c r="F1444" s="9">
        <f>F1445</f>
        <v>230000</v>
      </c>
      <c r="G1444" s="36">
        <f t="shared" si="149"/>
        <v>-46450</v>
      </c>
      <c r="H1444" s="9">
        <f t="shared" si="152"/>
        <v>183550</v>
      </c>
      <c r="I1444" s="9">
        <f t="shared" si="152"/>
        <v>183550</v>
      </c>
      <c r="J1444" s="20"/>
      <c r="K1444" s="21"/>
    </row>
    <row r="1445" spans="1:11" s="22" customFormat="1" ht="30" outlineLevel="7" x14ac:dyDescent="0.25">
      <c r="A1445" s="26" t="s">
        <v>23</v>
      </c>
      <c r="B1445" s="13" t="s">
        <v>698</v>
      </c>
      <c r="C1445" s="13" t="s">
        <v>843</v>
      </c>
      <c r="D1445" s="13" t="s">
        <v>785</v>
      </c>
      <c r="E1445" s="13" t="s">
        <v>24</v>
      </c>
      <c r="F1445" s="9">
        <v>230000</v>
      </c>
      <c r="G1445" s="36">
        <f t="shared" si="149"/>
        <v>-46450</v>
      </c>
      <c r="H1445" s="9">
        <v>183550</v>
      </c>
      <c r="I1445" s="9">
        <v>183550</v>
      </c>
      <c r="J1445" s="20"/>
      <c r="K1445" s="21"/>
    </row>
    <row r="1446" spans="1:11" s="22" customFormat="1" ht="30" hidden="1" outlineLevel="5" x14ac:dyDescent="0.25">
      <c r="A1446" s="26" t="s">
        <v>786</v>
      </c>
      <c r="B1446" s="13" t="s">
        <v>698</v>
      </c>
      <c r="C1446" s="13" t="s">
        <v>843</v>
      </c>
      <c r="D1446" s="13" t="s">
        <v>787</v>
      </c>
      <c r="E1446" s="13"/>
      <c r="F1446" s="9">
        <f>F1447</f>
        <v>0</v>
      </c>
      <c r="G1446" s="36">
        <f t="shared" si="149"/>
        <v>0</v>
      </c>
      <c r="H1446" s="9">
        <f t="shared" ref="H1446:I1448" si="153">H1447</f>
        <v>0</v>
      </c>
      <c r="I1446" s="9">
        <f t="shared" si="153"/>
        <v>0</v>
      </c>
      <c r="J1446" s="20"/>
      <c r="K1446" s="21"/>
    </row>
    <row r="1447" spans="1:11" s="22" customFormat="1" hidden="1" outlineLevel="6" x14ac:dyDescent="0.25">
      <c r="A1447" s="26" t="s">
        <v>788</v>
      </c>
      <c r="B1447" s="13" t="s">
        <v>698</v>
      </c>
      <c r="C1447" s="13" t="s">
        <v>843</v>
      </c>
      <c r="D1447" s="13" t="s">
        <v>789</v>
      </c>
      <c r="E1447" s="13"/>
      <c r="F1447" s="9">
        <f>F1448</f>
        <v>0</v>
      </c>
      <c r="G1447" s="36">
        <f t="shared" si="149"/>
        <v>0</v>
      </c>
      <c r="H1447" s="9">
        <f t="shared" si="153"/>
        <v>0</v>
      </c>
      <c r="I1447" s="9">
        <f t="shared" si="153"/>
        <v>0</v>
      </c>
      <c r="J1447" s="20"/>
      <c r="K1447" s="21"/>
    </row>
    <row r="1448" spans="1:11" s="22" customFormat="1" ht="30" hidden="1" outlineLevel="7" x14ac:dyDescent="0.25">
      <c r="A1448" s="26" t="s">
        <v>21</v>
      </c>
      <c r="B1448" s="13" t="s">
        <v>698</v>
      </c>
      <c r="C1448" s="13" t="s">
        <v>843</v>
      </c>
      <c r="D1448" s="13" t="s">
        <v>789</v>
      </c>
      <c r="E1448" s="13" t="s">
        <v>22</v>
      </c>
      <c r="F1448" s="9">
        <f>F1449</f>
        <v>0</v>
      </c>
      <c r="G1448" s="36">
        <f t="shared" si="149"/>
        <v>0</v>
      </c>
      <c r="H1448" s="9">
        <f t="shared" si="153"/>
        <v>0</v>
      </c>
      <c r="I1448" s="9">
        <f t="shared" si="153"/>
        <v>0</v>
      </c>
      <c r="J1448" s="20"/>
      <c r="K1448" s="21"/>
    </row>
    <row r="1449" spans="1:11" s="22" customFormat="1" ht="30" hidden="1" outlineLevel="7" x14ac:dyDescent="0.25">
      <c r="A1449" s="26" t="s">
        <v>23</v>
      </c>
      <c r="B1449" s="13" t="s">
        <v>698</v>
      </c>
      <c r="C1449" s="13" t="s">
        <v>843</v>
      </c>
      <c r="D1449" s="13" t="s">
        <v>789</v>
      </c>
      <c r="E1449" s="13" t="s">
        <v>24</v>
      </c>
      <c r="F1449" s="9">
        <v>0</v>
      </c>
      <c r="G1449" s="36">
        <f t="shared" si="149"/>
        <v>0</v>
      </c>
      <c r="H1449" s="9">
        <v>0</v>
      </c>
      <c r="I1449" s="9">
        <v>0</v>
      </c>
      <c r="J1449" s="20"/>
      <c r="K1449" s="21"/>
    </row>
    <row r="1450" spans="1:11" s="22" customFormat="1" ht="33.75" customHeight="1" outlineLevel="5" collapsed="1" x14ac:dyDescent="0.25">
      <c r="A1450" s="26" t="s">
        <v>724</v>
      </c>
      <c r="B1450" s="13" t="s">
        <v>698</v>
      </c>
      <c r="C1450" s="13" t="s">
        <v>843</v>
      </c>
      <c r="D1450" s="13" t="s">
        <v>725</v>
      </c>
      <c r="E1450" s="13"/>
      <c r="F1450" s="9">
        <f>F1451</f>
        <v>253751.81</v>
      </c>
      <c r="G1450" s="36">
        <f t="shared" si="149"/>
        <v>0</v>
      </c>
      <c r="H1450" s="9">
        <f t="shared" ref="H1450:I1452" si="154">H1451</f>
        <v>253751.81</v>
      </c>
      <c r="I1450" s="9">
        <f t="shared" si="154"/>
        <v>253751.81</v>
      </c>
      <c r="J1450" s="20"/>
      <c r="K1450" s="21"/>
    </row>
    <row r="1451" spans="1:11" s="22" customFormat="1" ht="19.5" customHeight="1" outlineLevel="6" x14ac:dyDescent="0.25">
      <c r="A1451" s="26" t="s">
        <v>790</v>
      </c>
      <c r="B1451" s="13" t="s">
        <v>698</v>
      </c>
      <c r="C1451" s="13" t="s">
        <v>843</v>
      </c>
      <c r="D1451" s="13" t="s">
        <v>791</v>
      </c>
      <c r="E1451" s="13"/>
      <c r="F1451" s="9">
        <f>F1452</f>
        <v>253751.81</v>
      </c>
      <c r="G1451" s="36">
        <f t="shared" si="149"/>
        <v>0</v>
      </c>
      <c r="H1451" s="9">
        <f t="shared" si="154"/>
        <v>253751.81</v>
      </c>
      <c r="I1451" s="9">
        <f t="shared" si="154"/>
        <v>253751.81</v>
      </c>
      <c r="J1451" s="20"/>
      <c r="K1451" s="21"/>
    </row>
    <row r="1452" spans="1:11" s="22" customFormat="1" ht="33.75" customHeight="1" outlineLevel="7" x14ac:dyDescent="0.25">
      <c r="A1452" s="26" t="s">
        <v>21</v>
      </c>
      <c r="B1452" s="13" t="s">
        <v>698</v>
      </c>
      <c r="C1452" s="13" t="s">
        <v>843</v>
      </c>
      <c r="D1452" s="13" t="s">
        <v>791</v>
      </c>
      <c r="E1452" s="13" t="s">
        <v>22</v>
      </c>
      <c r="F1452" s="9">
        <f>F1453</f>
        <v>253751.81</v>
      </c>
      <c r="G1452" s="36">
        <f t="shared" si="149"/>
        <v>0</v>
      </c>
      <c r="H1452" s="9">
        <f t="shared" si="154"/>
        <v>253751.81</v>
      </c>
      <c r="I1452" s="9">
        <f t="shared" si="154"/>
        <v>253751.81</v>
      </c>
      <c r="J1452" s="20"/>
      <c r="K1452" s="21"/>
    </row>
    <row r="1453" spans="1:11" s="22" customFormat="1" ht="30" outlineLevel="7" x14ac:dyDescent="0.25">
      <c r="A1453" s="26" t="s">
        <v>23</v>
      </c>
      <c r="B1453" s="13" t="s">
        <v>698</v>
      </c>
      <c r="C1453" s="13" t="s">
        <v>843</v>
      </c>
      <c r="D1453" s="13" t="s">
        <v>791</v>
      </c>
      <c r="E1453" s="13" t="s">
        <v>24</v>
      </c>
      <c r="F1453" s="9">
        <v>253751.81</v>
      </c>
      <c r="G1453" s="36">
        <f t="shared" si="149"/>
        <v>0</v>
      </c>
      <c r="H1453" s="9">
        <v>253751.81</v>
      </c>
      <c r="I1453" s="9">
        <v>253751.81</v>
      </c>
      <c r="J1453" s="20"/>
      <c r="K1453" s="21"/>
    </row>
    <row r="1454" spans="1:11" s="22" customFormat="1" ht="30" outlineLevel="4" x14ac:dyDescent="0.25">
      <c r="A1454" s="26" t="s">
        <v>919</v>
      </c>
      <c r="B1454" s="13" t="s">
        <v>698</v>
      </c>
      <c r="C1454" s="13" t="s">
        <v>843</v>
      </c>
      <c r="D1454" s="13" t="s">
        <v>920</v>
      </c>
      <c r="E1454" s="13"/>
      <c r="F1454" s="9">
        <f>F1455</f>
        <v>3396672</v>
      </c>
      <c r="G1454" s="36">
        <f t="shared" si="149"/>
        <v>-216157.95999999996</v>
      </c>
      <c r="H1454" s="9">
        <f t="shared" ref="H1454:I1456" si="155">H1455</f>
        <v>3396672</v>
      </c>
      <c r="I1454" s="9">
        <f t="shared" si="155"/>
        <v>3180514.04</v>
      </c>
      <c r="J1454" s="20"/>
      <c r="K1454" s="21"/>
    </row>
    <row r="1455" spans="1:11" s="22" customFormat="1" ht="45" outlineLevel="5" x14ac:dyDescent="0.25">
      <c r="A1455" s="28" t="s">
        <v>758</v>
      </c>
      <c r="B1455" s="13" t="s">
        <v>698</v>
      </c>
      <c r="C1455" s="13" t="s">
        <v>843</v>
      </c>
      <c r="D1455" s="13" t="s">
        <v>921</v>
      </c>
      <c r="E1455" s="13"/>
      <c r="F1455" s="9">
        <f>F1456</f>
        <v>3396672</v>
      </c>
      <c r="G1455" s="36">
        <f t="shared" si="149"/>
        <v>-216157.95999999996</v>
      </c>
      <c r="H1455" s="9">
        <f t="shared" si="155"/>
        <v>3396672</v>
      </c>
      <c r="I1455" s="9">
        <f t="shared" si="155"/>
        <v>3180514.04</v>
      </c>
      <c r="J1455" s="20"/>
      <c r="K1455" s="21"/>
    </row>
    <row r="1456" spans="1:11" s="22" customFormat="1" ht="48.75" customHeight="1" outlineLevel="6" x14ac:dyDescent="0.25">
      <c r="A1456" s="26" t="s">
        <v>12</v>
      </c>
      <c r="B1456" s="13" t="s">
        <v>698</v>
      </c>
      <c r="C1456" s="13" t="s">
        <v>843</v>
      </c>
      <c r="D1456" s="13" t="s">
        <v>921</v>
      </c>
      <c r="E1456" s="13" t="s">
        <v>13</v>
      </c>
      <c r="F1456" s="9">
        <f>F1457</f>
        <v>3396672</v>
      </c>
      <c r="G1456" s="36">
        <f t="shared" si="149"/>
        <v>-216157.95999999996</v>
      </c>
      <c r="H1456" s="9">
        <f t="shared" si="155"/>
        <v>3396672</v>
      </c>
      <c r="I1456" s="9">
        <f t="shared" si="155"/>
        <v>3180514.04</v>
      </c>
      <c r="J1456" s="20"/>
      <c r="K1456" s="21"/>
    </row>
    <row r="1457" spans="1:11" s="22" customFormat="1" ht="20.25" customHeight="1" outlineLevel="7" x14ac:dyDescent="0.25">
      <c r="A1457" s="26" t="s">
        <v>176</v>
      </c>
      <c r="B1457" s="13" t="s">
        <v>698</v>
      </c>
      <c r="C1457" s="13" t="s">
        <v>843</v>
      </c>
      <c r="D1457" s="13" t="s">
        <v>921</v>
      </c>
      <c r="E1457" s="13" t="s">
        <v>177</v>
      </c>
      <c r="F1457" s="9">
        <v>3396672</v>
      </c>
      <c r="G1457" s="36">
        <f t="shared" si="149"/>
        <v>-216157.95999999996</v>
      </c>
      <c r="H1457" s="9">
        <v>3396672</v>
      </c>
      <c r="I1457" s="9">
        <v>3180514.04</v>
      </c>
      <c r="J1457" s="20"/>
      <c r="K1457" s="21"/>
    </row>
    <row r="1458" spans="1:11" s="22" customFormat="1" hidden="1" outlineLevel="7" x14ac:dyDescent="0.25">
      <c r="A1458" s="26" t="s">
        <v>759</v>
      </c>
      <c r="B1458" s="13" t="s">
        <v>698</v>
      </c>
      <c r="C1458" s="13" t="s">
        <v>843</v>
      </c>
      <c r="D1458" s="13" t="s">
        <v>760</v>
      </c>
      <c r="E1458" s="13"/>
      <c r="F1458" s="9">
        <f>F1459</f>
        <v>369605</v>
      </c>
      <c r="G1458" s="36">
        <f t="shared" si="149"/>
        <v>-369605</v>
      </c>
      <c r="H1458" s="9">
        <f t="shared" ref="H1458:I1461" si="156">H1459</f>
        <v>0</v>
      </c>
      <c r="I1458" s="9">
        <f t="shared" si="156"/>
        <v>0</v>
      </c>
      <c r="J1458" s="20"/>
      <c r="K1458" s="21"/>
    </row>
    <row r="1459" spans="1:11" s="22" customFormat="1" ht="30" hidden="1" outlineLevel="3" x14ac:dyDescent="0.25">
      <c r="A1459" s="26" t="s">
        <v>761</v>
      </c>
      <c r="B1459" s="13" t="s">
        <v>698</v>
      </c>
      <c r="C1459" s="13" t="s">
        <v>843</v>
      </c>
      <c r="D1459" s="13" t="s">
        <v>762</v>
      </c>
      <c r="E1459" s="13"/>
      <c r="F1459" s="9">
        <f>F1460</f>
        <v>369605</v>
      </c>
      <c r="G1459" s="36">
        <f t="shared" si="149"/>
        <v>-369605</v>
      </c>
      <c r="H1459" s="9">
        <f t="shared" si="156"/>
        <v>0</v>
      </c>
      <c r="I1459" s="9">
        <f t="shared" si="156"/>
        <v>0</v>
      </c>
      <c r="J1459" s="20"/>
      <c r="K1459" s="21"/>
    </row>
    <row r="1460" spans="1:11" s="22" customFormat="1" hidden="1" outlineLevel="5" x14ac:dyDescent="0.25">
      <c r="A1460" s="26" t="s">
        <v>763</v>
      </c>
      <c r="B1460" s="13" t="s">
        <v>698</v>
      </c>
      <c r="C1460" s="13" t="s">
        <v>843</v>
      </c>
      <c r="D1460" s="13" t="s">
        <v>764</v>
      </c>
      <c r="E1460" s="13"/>
      <c r="F1460" s="9">
        <f>F1461</f>
        <v>369605</v>
      </c>
      <c r="G1460" s="36">
        <f t="shared" si="149"/>
        <v>-369605</v>
      </c>
      <c r="H1460" s="9">
        <f t="shared" si="156"/>
        <v>0</v>
      </c>
      <c r="I1460" s="9">
        <f t="shared" si="156"/>
        <v>0</v>
      </c>
      <c r="J1460" s="20"/>
      <c r="K1460" s="21"/>
    </row>
    <row r="1461" spans="1:11" s="22" customFormat="1" ht="60" hidden="1" outlineLevel="6" x14ac:dyDescent="0.25">
      <c r="A1461" s="26" t="s">
        <v>12</v>
      </c>
      <c r="B1461" s="13" t="s">
        <v>698</v>
      </c>
      <c r="C1461" s="13" t="s">
        <v>843</v>
      </c>
      <c r="D1461" s="13" t="s">
        <v>764</v>
      </c>
      <c r="E1461" s="13" t="s">
        <v>13</v>
      </c>
      <c r="F1461" s="9">
        <f>F1462</f>
        <v>369605</v>
      </c>
      <c r="G1461" s="36">
        <f t="shared" si="149"/>
        <v>-369605</v>
      </c>
      <c r="H1461" s="9">
        <f t="shared" si="156"/>
        <v>0</v>
      </c>
      <c r="I1461" s="9">
        <f t="shared" si="156"/>
        <v>0</v>
      </c>
      <c r="J1461" s="20"/>
      <c r="K1461" s="21"/>
    </row>
    <row r="1462" spans="1:11" s="22" customFormat="1" ht="20.25" hidden="1" customHeight="1" outlineLevel="7" x14ac:dyDescent="0.25">
      <c r="A1462" s="26" t="s">
        <v>176</v>
      </c>
      <c r="B1462" s="13" t="s">
        <v>698</v>
      </c>
      <c r="C1462" s="13" t="s">
        <v>843</v>
      </c>
      <c r="D1462" s="13" t="s">
        <v>764</v>
      </c>
      <c r="E1462" s="13" t="s">
        <v>177</v>
      </c>
      <c r="F1462" s="9">
        <v>369605</v>
      </c>
      <c r="G1462" s="36">
        <f t="shared" si="149"/>
        <v>-369605</v>
      </c>
      <c r="H1462" s="9">
        <v>0</v>
      </c>
      <c r="I1462" s="9">
        <v>0</v>
      </c>
      <c r="J1462" s="20"/>
      <c r="K1462" s="21"/>
    </row>
    <row r="1463" spans="1:11" s="22" customFormat="1" ht="48.75" customHeight="1" outlineLevel="7" x14ac:dyDescent="0.25">
      <c r="A1463" s="26" t="s">
        <v>979</v>
      </c>
      <c r="B1463" s="13" t="s">
        <v>698</v>
      </c>
      <c r="C1463" s="13" t="s">
        <v>843</v>
      </c>
      <c r="D1463" s="13" t="s">
        <v>9</v>
      </c>
      <c r="E1463" s="13"/>
      <c r="F1463" s="9">
        <f>F1464</f>
        <v>4760820.8</v>
      </c>
      <c r="G1463" s="36">
        <f t="shared" si="149"/>
        <v>-8241.2800000002608</v>
      </c>
      <c r="H1463" s="9">
        <f t="shared" ref="H1463:I1466" si="157">H1464</f>
        <v>4760820.8</v>
      </c>
      <c r="I1463" s="9">
        <f t="shared" si="157"/>
        <v>4752579.5199999996</v>
      </c>
      <c r="J1463" s="20"/>
      <c r="K1463" s="21"/>
    </row>
    <row r="1464" spans="1:11" s="22" customFormat="1" ht="30" outlineLevel="7" x14ac:dyDescent="0.25">
      <c r="A1464" s="26" t="s">
        <v>792</v>
      </c>
      <c r="B1464" s="13" t="s">
        <v>698</v>
      </c>
      <c r="C1464" s="13" t="s">
        <v>843</v>
      </c>
      <c r="D1464" s="13" t="s">
        <v>793</v>
      </c>
      <c r="E1464" s="13"/>
      <c r="F1464" s="9">
        <f>F1465</f>
        <v>4760820.8</v>
      </c>
      <c r="G1464" s="36">
        <f t="shared" si="149"/>
        <v>-8241.2800000002608</v>
      </c>
      <c r="H1464" s="9">
        <f t="shared" si="157"/>
        <v>4760820.8</v>
      </c>
      <c r="I1464" s="9">
        <f t="shared" si="157"/>
        <v>4752579.5199999996</v>
      </c>
      <c r="J1464" s="20"/>
      <c r="K1464" s="21"/>
    </row>
    <row r="1465" spans="1:11" s="22" customFormat="1" ht="17.25" customHeight="1" outlineLevel="7" x14ac:dyDescent="0.25">
      <c r="A1465" s="26" t="s">
        <v>794</v>
      </c>
      <c r="B1465" s="13" t="s">
        <v>698</v>
      </c>
      <c r="C1465" s="13" t="s">
        <v>843</v>
      </c>
      <c r="D1465" s="13" t="s">
        <v>795</v>
      </c>
      <c r="E1465" s="13"/>
      <c r="F1465" s="9">
        <f>F1466</f>
        <v>4760820.8</v>
      </c>
      <c r="G1465" s="36">
        <f t="shared" si="149"/>
        <v>-8241.2800000002608</v>
      </c>
      <c r="H1465" s="9">
        <f t="shared" si="157"/>
        <v>4760820.8</v>
      </c>
      <c r="I1465" s="9">
        <f t="shared" si="157"/>
        <v>4752579.5199999996</v>
      </c>
      <c r="J1465" s="20"/>
      <c r="K1465" s="21"/>
    </row>
    <row r="1466" spans="1:11" s="22" customFormat="1" ht="46.5" customHeight="1" outlineLevel="7" x14ac:dyDescent="0.25">
      <c r="A1466" s="26" t="s">
        <v>12</v>
      </c>
      <c r="B1466" s="13" t="s">
        <v>698</v>
      </c>
      <c r="C1466" s="13" t="s">
        <v>843</v>
      </c>
      <c r="D1466" s="13" t="s">
        <v>795</v>
      </c>
      <c r="E1466" s="13" t="s">
        <v>13</v>
      </c>
      <c r="F1466" s="9">
        <f>F1467</f>
        <v>4760820.8</v>
      </c>
      <c r="G1466" s="36">
        <f t="shared" si="149"/>
        <v>-8241.2800000002608</v>
      </c>
      <c r="H1466" s="9">
        <f t="shared" si="157"/>
        <v>4760820.8</v>
      </c>
      <c r="I1466" s="9">
        <f t="shared" si="157"/>
        <v>4752579.5199999996</v>
      </c>
      <c r="J1466" s="20"/>
      <c r="K1466" s="21"/>
    </row>
    <row r="1467" spans="1:11" s="22" customFormat="1" ht="18" customHeight="1" outlineLevel="7" x14ac:dyDescent="0.25">
      <c r="A1467" s="26" t="s">
        <v>14</v>
      </c>
      <c r="B1467" s="13" t="s">
        <v>698</v>
      </c>
      <c r="C1467" s="13" t="s">
        <v>843</v>
      </c>
      <c r="D1467" s="13" t="s">
        <v>795</v>
      </c>
      <c r="E1467" s="13" t="s">
        <v>15</v>
      </c>
      <c r="F1467" s="9">
        <v>4760820.8</v>
      </c>
      <c r="G1467" s="36">
        <f t="shared" si="149"/>
        <v>-8241.2800000002608</v>
      </c>
      <c r="H1467" s="9">
        <v>4760820.8</v>
      </c>
      <c r="I1467" s="9">
        <v>4752579.5199999996</v>
      </c>
      <c r="J1467" s="20"/>
      <c r="K1467" s="21"/>
    </row>
    <row r="1468" spans="1:11" s="22" customFormat="1" hidden="1" outlineLevel="3" x14ac:dyDescent="0.25">
      <c r="A1468" s="26" t="s">
        <v>40</v>
      </c>
      <c r="B1468" s="13" t="s">
        <v>698</v>
      </c>
      <c r="C1468" s="13" t="s">
        <v>843</v>
      </c>
      <c r="D1468" s="13" t="s">
        <v>866</v>
      </c>
      <c r="E1468" s="13"/>
      <c r="F1468" s="9">
        <f>F1469</f>
        <v>0</v>
      </c>
      <c r="G1468" s="36">
        <f t="shared" si="149"/>
        <v>0</v>
      </c>
      <c r="H1468" s="9">
        <f t="shared" ref="H1468:I1470" si="158">H1469</f>
        <v>0</v>
      </c>
      <c r="I1468" s="9">
        <f t="shared" si="158"/>
        <v>0</v>
      </c>
      <c r="J1468" s="20"/>
      <c r="K1468" s="21"/>
    </row>
    <row r="1469" spans="1:11" s="22" customFormat="1" ht="30" hidden="1" outlineLevel="5" x14ac:dyDescent="0.25">
      <c r="A1469" s="26" t="s">
        <v>868</v>
      </c>
      <c r="B1469" s="13" t="s">
        <v>698</v>
      </c>
      <c r="C1469" s="13" t="s">
        <v>843</v>
      </c>
      <c r="D1469" s="13" t="s">
        <v>867</v>
      </c>
      <c r="E1469" s="13"/>
      <c r="F1469" s="9">
        <f>F1470</f>
        <v>0</v>
      </c>
      <c r="G1469" s="36">
        <f t="shared" si="149"/>
        <v>0</v>
      </c>
      <c r="H1469" s="9">
        <f t="shared" si="158"/>
        <v>0</v>
      </c>
      <c r="I1469" s="9">
        <f t="shared" si="158"/>
        <v>0</v>
      </c>
      <c r="J1469" s="20"/>
      <c r="K1469" s="21"/>
    </row>
    <row r="1470" spans="1:11" s="22" customFormat="1" hidden="1" outlineLevel="6" x14ac:dyDescent="0.25">
      <c r="A1470" s="26" t="s">
        <v>25</v>
      </c>
      <c r="B1470" s="13" t="s">
        <v>698</v>
      </c>
      <c r="C1470" s="13" t="s">
        <v>843</v>
      </c>
      <c r="D1470" s="13" t="s">
        <v>867</v>
      </c>
      <c r="E1470" s="13" t="s">
        <v>26</v>
      </c>
      <c r="F1470" s="9">
        <f>F1471</f>
        <v>0</v>
      </c>
      <c r="G1470" s="36">
        <f t="shared" si="149"/>
        <v>0</v>
      </c>
      <c r="H1470" s="9">
        <f t="shared" si="158"/>
        <v>0</v>
      </c>
      <c r="I1470" s="9">
        <f t="shared" si="158"/>
        <v>0</v>
      </c>
      <c r="J1470" s="20"/>
      <c r="K1470" s="21"/>
    </row>
    <row r="1471" spans="1:11" s="22" customFormat="1" ht="17.25" hidden="1" customHeight="1" outlineLevel="7" x14ac:dyDescent="0.25">
      <c r="A1471" s="26" t="s">
        <v>27</v>
      </c>
      <c r="B1471" s="13" t="s">
        <v>698</v>
      </c>
      <c r="C1471" s="13" t="s">
        <v>843</v>
      </c>
      <c r="D1471" s="13" t="s">
        <v>867</v>
      </c>
      <c r="E1471" s="13" t="s">
        <v>28</v>
      </c>
      <c r="F1471" s="9"/>
      <c r="G1471" s="36">
        <f t="shared" si="149"/>
        <v>0</v>
      </c>
      <c r="H1471" s="9"/>
      <c r="I1471" s="9"/>
      <c r="J1471" s="20"/>
      <c r="K1471" s="21"/>
    </row>
    <row r="1472" spans="1:11" s="22" customFormat="1" ht="32.25" customHeight="1" outlineLevel="7" x14ac:dyDescent="0.25">
      <c r="A1472" s="26" t="s">
        <v>119</v>
      </c>
      <c r="B1472" s="13" t="s">
        <v>698</v>
      </c>
      <c r="C1472" s="13" t="s">
        <v>843</v>
      </c>
      <c r="D1472" s="13" t="s">
        <v>120</v>
      </c>
      <c r="E1472" s="13"/>
      <c r="F1472" s="9">
        <f>F1473+F1477+F1481</f>
        <v>400000</v>
      </c>
      <c r="G1472" s="36">
        <f t="shared" si="149"/>
        <v>-66740.820000000007</v>
      </c>
      <c r="H1472" s="9">
        <f>H1473+H1477+H1481</f>
        <v>340115.73</v>
      </c>
      <c r="I1472" s="9">
        <f>I1473+I1477+I1481</f>
        <v>333259.18</v>
      </c>
      <c r="J1472" s="20"/>
      <c r="K1472" s="21"/>
    </row>
    <row r="1473" spans="1:11" s="22" customFormat="1" ht="45" outlineLevel="5" x14ac:dyDescent="0.25">
      <c r="A1473" s="26" t="s">
        <v>121</v>
      </c>
      <c r="B1473" s="13" t="s">
        <v>698</v>
      </c>
      <c r="C1473" s="13" t="s">
        <v>843</v>
      </c>
      <c r="D1473" s="13" t="s">
        <v>122</v>
      </c>
      <c r="E1473" s="13"/>
      <c r="F1473" s="9">
        <f>F1474</f>
        <v>340000</v>
      </c>
      <c r="G1473" s="36">
        <f t="shared" si="149"/>
        <v>-11140.820000000007</v>
      </c>
      <c r="H1473" s="9">
        <f t="shared" ref="H1473:I1475" si="159">H1474</f>
        <v>328859.18</v>
      </c>
      <c r="I1473" s="9">
        <f t="shared" si="159"/>
        <v>328859.18</v>
      </c>
      <c r="J1473" s="20"/>
      <c r="K1473" s="21"/>
    </row>
    <row r="1474" spans="1:11" s="22" customFormat="1" ht="45" outlineLevel="6" x14ac:dyDescent="0.25">
      <c r="A1474" s="26" t="s">
        <v>123</v>
      </c>
      <c r="B1474" s="13" t="s">
        <v>698</v>
      </c>
      <c r="C1474" s="13" t="s">
        <v>843</v>
      </c>
      <c r="D1474" s="13" t="s">
        <v>124</v>
      </c>
      <c r="E1474" s="13"/>
      <c r="F1474" s="9">
        <f>F1475</f>
        <v>340000</v>
      </c>
      <c r="G1474" s="36">
        <f t="shared" si="149"/>
        <v>-11140.820000000007</v>
      </c>
      <c r="H1474" s="9">
        <f t="shared" si="159"/>
        <v>328859.18</v>
      </c>
      <c r="I1474" s="9">
        <f t="shared" si="159"/>
        <v>328859.18</v>
      </c>
      <c r="J1474" s="20"/>
      <c r="K1474" s="21"/>
    </row>
    <row r="1475" spans="1:11" s="22" customFormat="1" ht="48.75" customHeight="1" outlineLevel="7" x14ac:dyDescent="0.25">
      <c r="A1475" s="26" t="s">
        <v>12</v>
      </c>
      <c r="B1475" s="13" t="s">
        <v>698</v>
      </c>
      <c r="C1475" s="13" t="s">
        <v>843</v>
      </c>
      <c r="D1475" s="13" t="s">
        <v>124</v>
      </c>
      <c r="E1475" s="13" t="s">
        <v>13</v>
      </c>
      <c r="F1475" s="9">
        <f>F1476</f>
        <v>340000</v>
      </c>
      <c r="G1475" s="36">
        <f t="shared" si="149"/>
        <v>-11140.820000000007</v>
      </c>
      <c r="H1475" s="9">
        <f t="shared" si="159"/>
        <v>328859.18</v>
      </c>
      <c r="I1475" s="9">
        <f t="shared" si="159"/>
        <v>328859.18</v>
      </c>
      <c r="J1475" s="20"/>
      <c r="K1475" s="21"/>
    </row>
    <row r="1476" spans="1:11" s="22" customFormat="1" ht="24.75" customHeight="1" outlineLevel="7" x14ac:dyDescent="0.25">
      <c r="A1476" s="26" t="s">
        <v>14</v>
      </c>
      <c r="B1476" s="13" t="s">
        <v>698</v>
      </c>
      <c r="C1476" s="13" t="s">
        <v>843</v>
      </c>
      <c r="D1476" s="13" t="s">
        <v>124</v>
      </c>
      <c r="E1476" s="13" t="s">
        <v>15</v>
      </c>
      <c r="F1476" s="9">
        <v>340000</v>
      </c>
      <c r="G1476" s="36">
        <f t="shared" si="149"/>
        <v>-11140.820000000007</v>
      </c>
      <c r="H1476" s="9">
        <v>328859.18</v>
      </c>
      <c r="I1476" s="9">
        <v>328859.18</v>
      </c>
      <c r="J1476" s="20"/>
      <c r="K1476" s="21"/>
    </row>
    <row r="1477" spans="1:11" s="22" customFormat="1" ht="30" hidden="1" outlineLevel="5" x14ac:dyDescent="0.25">
      <c r="A1477" s="26" t="s">
        <v>129</v>
      </c>
      <c r="B1477" s="13" t="s">
        <v>698</v>
      </c>
      <c r="C1477" s="13" t="s">
        <v>843</v>
      </c>
      <c r="D1477" s="13" t="s">
        <v>130</v>
      </c>
      <c r="E1477" s="13"/>
      <c r="F1477" s="9">
        <f>F1478</f>
        <v>0</v>
      </c>
      <c r="G1477" s="36">
        <f t="shared" si="149"/>
        <v>0</v>
      </c>
      <c r="H1477" s="9">
        <f t="shared" ref="H1477:I1479" si="160">H1478</f>
        <v>0</v>
      </c>
      <c r="I1477" s="9">
        <f t="shared" si="160"/>
        <v>0</v>
      </c>
      <c r="J1477" s="20"/>
      <c r="K1477" s="21"/>
    </row>
    <row r="1478" spans="1:11" s="22" customFormat="1" ht="18" hidden="1" customHeight="1" outlineLevel="6" x14ac:dyDescent="0.25">
      <c r="A1478" s="26" t="s">
        <v>131</v>
      </c>
      <c r="B1478" s="13" t="s">
        <v>698</v>
      </c>
      <c r="C1478" s="13" t="s">
        <v>843</v>
      </c>
      <c r="D1478" s="13" t="s">
        <v>132</v>
      </c>
      <c r="E1478" s="13"/>
      <c r="F1478" s="9">
        <f>F1479</f>
        <v>0</v>
      </c>
      <c r="G1478" s="36">
        <f t="shared" si="149"/>
        <v>0</v>
      </c>
      <c r="H1478" s="9">
        <f t="shared" si="160"/>
        <v>0</v>
      </c>
      <c r="I1478" s="9">
        <f t="shared" si="160"/>
        <v>0</v>
      </c>
      <c r="J1478" s="20"/>
      <c r="K1478" s="21"/>
    </row>
    <row r="1479" spans="1:11" s="22" customFormat="1" ht="48" hidden="1" customHeight="1" outlineLevel="6" x14ac:dyDescent="0.25">
      <c r="A1479" s="26" t="s">
        <v>12</v>
      </c>
      <c r="B1479" s="13" t="s">
        <v>698</v>
      </c>
      <c r="C1479" s="13" t="s">
        <v>843</v>
      </c>
      <c r="D1479" s="13" t="s">
        <v>132</v>
      </c>
      <c r="E1479" s="13" t="s">
        <v>13</v>
      </c>
      <c r="F1479" s="9">
        <f>F1480</f>
        <v>0</v>
      </c>
      <c r="G1479" s="36">
        <f t="shared" si="149"/>
        <v>0</v>
      </c>
      <c r="H1479" s="9">
        <f t="shared" si="160"/>
        <v>0</v>
      </c>
      <c r="I1479" s="9">
        <f t="shared" si="160"/>
        <v>0</v>
      </c>
      <c r="J1479" s="20"/>
      <c r="K1479" s="21"/>
    </row>
    <row r="1480" spans="1:11" s="22" customFormat="1" ht="27" hidden="1" customHeight="1" outlineLevel="6" x14ac:dyDescent="0.25">
      <c r="A1480" s="26" t="s">
        <v>14</v>
      </c>
      <c r="B1480" s="13" t="s">
        <v>698</v>
      </c>
      <c r="C1480" s="13" t="s">
        <v>843</v>
      </c>
      <c r="D1480" s="13" t="s">
        <v>132</v>
      </c>
      <c r="E1480" s="13" t="s">
        <v>15</v>
      </c>
      <c r="F1480" s="9"/>
      <c r="G1480" s="36">
        <f t="shared" si="149"/>
        <v>0</v>
      </c>
      <c r="H1480" s="9"/>
      <c r="I1480" s="9"/>
      <c r="J1480" s="20"/>
      <c r="K1480" s="21"/>
    </row>
    <row r="1481" spans="1:11" s="22" customFormat="1" ht="30" outlineLevel="7" x14ac:dyDescent="0.25">
      <c r="A1481" s="26" t="s">
        <v>133</v>
      </c>
      <c r="B1481" s="13" t="s">
        <v>698</v>
      </c>
      <c r="C1481" s="13" t="s">
        <v>843</v>
      </c>
      <c r="D1481" s="13" t="s">
        <v>134</v>
      </c>
      <c r="E1481" s="13"/>
      <c r="F1481" s="9">
        <f>F1482</f>
        <v>60000</v>
      </c>
      <c r="G1481" s="36">
        <f t="shared" si="149"/>
        <v>-55600</v>
      </c>
      <c r="H1481" s="9">
        <f>H1482</f>
        <v>11256.55</v>
      </c>
      <c r="I1481" s="9">
        <f>I1482</f>
        <v>4400</v>
      </c>
      <c r="J1481" s="20"/>
      <c r="K1481" s="21"/>
    </row>
    <row r="1482" spans="1:11" s="22" customFormat="1" outlineLevel="7" x14ac:dyDescent="0.25">
      <c r="A1482" s="26" t="s">
        <v>135</v>
      </c>
      <c r="B1482" s="13" t="s">
        <v>698</v>
      </c>
      <c r="C1482" s="13" t="s">
        <v>843</v>
      </c>
      <c r="D1482" s="13" t="s">
        <v>136</v>
      </c>
      <c r="E1482" s="13"/>
      <c r="F1482" s="9">
        <f>F1485+F1483</f>
        <v>60000</v>
      </c>
      <c r="G1482" s="36">
        <f t="shared" si="149"/>
        <v>-55600</v>
      </c>
      <c r="H1482" s="9">
        <f>H1485+H1483</f>
        <v>11256.55</v>
      </c>
      <c r="I1482" s="9">
        <f>I1485+I1483</f>
        <v>4400</v>
      </c>
      <c r="J1482" s="20"/>
      <c r="K1482" s="21"/>
    </row>
    <row r="1483" spans="1:11" s="22" customFormat="1" ht="54" customHeight="1" outlineLevel="1" x14ac:dyDescent="0.25">
      <c r="A1483" s="26" t="s">
        <v>12</v>
      </c>
      <c r="B1483" s="13" t="s">
        <v>698</v>
      </c>
      <c r="C1483" s="13" t="s">
        <v>843</v>
      </c>
      <c r="D1483" s="13" t="s">
        <v>136</v>
      </c>
      <c r="E1483" s="13" t="s">
        <v>13</v>
      </c>
      <c r="F1483" s="9">
        <f>F1484</f>
        <v>4400</v>
      </c>
      <c r="G1483" s="36">
        <f t="shared" si="149"/>
        <v>0</v>
      </c>
      <c r="H1483" s="9">
        <f>H1484</f>
        <v>4400</v>
      </c>
      <c r="I1483" s="9">
        <f>I1484</f>
        <v>4400</v>
      </c>
      <c r="J1483" s="20"/>
      <c r="K1483" s="21"/>
    </row>
    <row r="1484" spans="1:11" s="22" customFormat="1" ht="21.75" customHeight="1" outlineLevel="2" x14ac:dyDescent="0.25">
      <c r="A1484" s="26" t="s">
        <v>14</v>
      </c>
      <c r="B1484" s="13" t="s">
        <v>698</v>
      </c>
      <c r="C1484" s="13" t="s">
        <v>843</v>
      </c>
      <c r="D1484" s="13" t="s">
        <v>136</v>
      </c>
      <c r="E1484" s="13" t="s">
        <v>15</v>
      </c>
      <c r="F1484" s="9">
        <v>4400</v>
      </c>
      <c r="G1484" s="36">
        <f t="shared" si="149"/>
        <v>0</v>
      </c>
      <c r="H1484" s="9">
        <v>4400</v>
      </c>
      <c r="I1484" s="9">
        <v>4400</v>
      </c>
      <c r="J1484" s="20"/>
      <c r="K1484" s="21"/>
    </row>
    <row r="1485" spans="1:11" s="22" customFormat="1" ht="30" outlineLevel="3" x14ac:dyDescent="0.25">
      <c r="A1485" s="26" t="s">
        <v>21</v>
      </c>
      <c r="B1485" s="13" t="s">
        <v>698</v>
      </c>
      <c r="C1485" s="13" t="s">
        <v>843</v>
      </c>
      <c r="D1485" s="13" t="s">
        <v>136</v>
      </c>
      <c r="E1485" s="13" t="s">
        <v>22</v>
      </c>
      <c r="F1485" s="9">
        <f>F1486</f>
        <v>55600</v>
      </c>
      <c r="G1485" s="36">
        <f t="shared" si="149"/>
        <v>-55600</v>
      </c>
      <c r="H1485" s="9">
        <f>H1486</f>
        <v>6856.55</v>
      </c>
      <c r="I1485" s="9">
        <f>I1486</f>
        <v>0</v>
      </c>
      <c r="J1485" s="20"/>
      <c r="K1485" s="21"/>
    </row>
    <row r="1486" spans="1:11" s="22" customFormat="1" ht="30" outlineLevel="5" x14ac:dyDescent="0.25">
      <c r="A1486" s="26" t="s">
        <v>23</v>
      </c>
      <c r="B1486" s="13" t="s">
        <v>698</v>
      </c>
      <c r="C1486" s="13" t="s">
        <v>843</v>
      </c>
      <c r="D1486" s="13" t="s">
        <v>136</v>
      </c>
      <c r="E1486" s="13" t="s">
        <v>24</v>
      </c>
      <c r="F1486" s="9">
        <v>55600</v>
      </c>
      <c r="G1486" s="36">
        <f t="shared" si="149"/>
        <v>-55600</v>
      </c>
      <c r="H1486" s="9">
        <v>6856.55</v>
      </c>
      <c r="I1486" s="9">
        <v>0</v>
      </c>
      <c r="J1486" s="20"/>
      <c r="K1486" s="21"/>
    </row>
    <row r="1487" spans="1:11" s="22" customFormat="1" outlineLevel="6" x14ac:dyDescent="0.25">
      <c r="A1487" s="23" t="s">
        <v>423</v>
      </c>
      <c r="B1487" s="24" t="s">
        <v>698</v>
      </c>
      <c r="C1487" s="24" t="s">
        <v>824</v>
      </c>
      <c r="D1487" s="24"/>
      <c r="E1487" s="24"/>
      <c r="F1487" s="25">
        <f>F1488</f>
        <v>33288583.190000001</v>
      </c>
      <c r="G1487" s="36">
        <f t="shared" si="149"/>
        <v>-2479648.8200000003</v>
      </c>
      <c r="H1487" s="25">
        <f>H1488</f>
        <v>30978583.190000001</v>
      </c>
      <c r="I1487" s="25">
        <f>I1488</f>
        <v>30808934.370000001</v>
      </c>
      <c r="J1487" s="20"/>
      <c r="K1487" s="21"/>
    </row>
    <row r="1488" spans="1:11" s="22" customFormat="1" outlineLevel="7" x14ac:dyDescent="0.25">
      <c r="A1488" s="23" t="s">
        <v>476</v>
      </c>
      <c r="B1488" s="24" t="s">
        <v>698</v>
      </c>
      <c r="C1488" s="24" t="s">
        <v>827</v>
      </c>
      <c r="D1488" s="24"/>
      <c r="E1488" s="24"/>
      <c r="F1488" s="25">
        <f>F1489+F1496</f>
        <v>33288583.190000001</v>
      </c>
      <c r="G1488" s="36">
        <f t="shared" ref="G1488:G1502" si="161">I1488-F1488</f>
        <v>-2479648.8200000003</v>
      </c>
      <c r="H1488" s="25">
        <f>H1489+H1496</f>
        <v>30978583.190000001</v>
      </c>
      <c r="I1488" s="25">
        <f>I1489+I1496</f>
        <v>30808934.370000001</v>
      </c>
      <c r="J1488" s="20"/>
      <c r="K1488" s="21"/>
    </row>
    <row r="1489" spans="1:11" s="22" customFormat="1" ht="30" outlineLevel="7" x14ac:dyDescent="0.25">
      <c r="A1489" s="26" t="s">
        <v>431</v>
      </c>
      <c r="B1489" s="13" t="s">
        <v>698</v>
      </c>
      <c r="C1489" s="13" t="s">
        <v>827</v>
      </c>
      <c r="D1489" s="13" t="s">
        <v>432</v>
      </c>
      <c r="E1489" s="13"/>
      <c r="F1489" s="9">
        <f>F1490</f>
        <v>33271335</v>
      </c>
      <c r="G1489" s="36">
        <f t="shared" si="161"/>
        <v>-2479648.8200000003</v>
      </c>
      <c r="H1489" s="9">
        <f>H1490</f>
        <v>30961335</v>
      </c>
      <c r="I1489" s="9">
        <f>I1490</f>
        <v>30791686.18</v>
      </c>
      <c r="J1489" s="20"/>
      <c r="K1489" s="21"/>
    </row>
    <row r="1490" spans="1:11" s="22" customFormat="1" ht="45" outlineLevel="7" x14ac:dyDescent="0.25">
      <c r="A1490" s="26" t="s">
        <v>445</v>
      </c>
      <c r="B1490" s="13" t="s">
        <v>698</v>
      </c>
      <c r="C1490" s="13" t="s">
        <v>827</v>
      </c>
      <c r="D1490" s="13" t="s">
        <v>446</v>
      </c>
      <c r="E1490" s="13"/>
      <c r="F1490" s="9">
        <f>F1491</f>
        <v>33271335</v>
      </c>
      <c r="G1490" s="36">
        <f t="shared" si="161"/>
        <v>-2479648.8200000003</v>
      </c>
      <c r="H1490" s="9">
        <f>H1491</f>
        <v>30961335</v>
      </c>
      <c r="I1490" s="9">
        <f>I1491</f>
        <v>30791686.18</v>
      </c>
      <c r="J1490" s="20"/>
      <c r="K1490" s="21"/>
    </row>
    <row r="1491" spans="1:11" s="22" customFormat="1" ht="45" outlineLevel="7" x14ac:dyDescent="0.25">
      <c r="A1491" s="26" t="s">
        <v>460</v>
      </c>
      <c r="B1491" s="13" t="s">
        <v>698</v>
      </c>
      <c r="C1491" s="13" t="s">
        <v>827</v>
      </c>
      <c r="D1491" s="13" t="s">
        <v>461</v>
      </c>
      <c r="E1491" s="13"/>
      <c r="F1491" s="9">
        <f>F1492+F1494</f>
        <v>33271335</v>
      </c>
      <c r="G1491" s="36">
        <f t="shared" si="161"/>
        <v>-2479648.8200000003</v>
      </c>
      <c r="H1491" s="9">
        <f>H1492+H1494</f>
        <v>30961335</v>
      </c>
      <c r="I1491" s="9">
        <f>I1492+I1494</f>
        <v>30791686.18</v>
      </c>
      <c r="J1491" s="20"/>
      <c r="K1491" s="21"/>
    </row>
    <row r="1492" spans="1:11" s="22" customFormat="1" ht="32.25" customHeight="1" outlineLevel="3" x14ac:dyDescent="0.25">
      <c r="A1492" s="26" t="s">
        <v>21</v>
      </c>
      <c r="B1492" s="13" t="s">
        <v>698</v>
      </c>
      <c r="C1492" s="13" t="s">
        <v>827</v>
      </c>
      <c r="D1492" s="13" t="s">
        <v>461</v>
      </c>
      <c r="E1492" s="13" t="s">
        <v>22</v>
      </c>
      <c r="F1492" s="9">
        <f>F1493</f>
        <v>11781885</v>
      </c>
      <c r="G1492" s="36">
        <f t="shared" si="161"/>
        <v>-630465.63000000082</v>
      </c>
      <c r="H1492" s="9">
        <f>H1493</f>
        <v>11181885</v>
      </c>
      <c r="I1492" s="9">
        <f>I1493</f>
        <v>11151419.369999999</v>
      </c>
      <c r="J1492" s="20"/>
      <c r="K1492" s="21"/>
    </row>
    <row r="1493" spans="1:11" s="22" customFormat="1" ht="30" outlineLevel="4" x14ac:dyDescent="0.25">
      <c r="A1493" s="26" t="s">
        <v>23</v>
      </c>
      <c r="B1493" s="13" t="s">
        <v>698</v>
      </c>
      <c r="C1493" s="13" t="s">
        <v>827</v>
      </c>
      <c r="D1493" s="13" t="s">
        <v>461</v>
      </c>
      <c r="E1493" s="13" t="s">
        <v>24</v>
      </c>
      <c r="F1493" s="9">
        <v>11781885</v>
      </c>
      <c r="G1493" s="36">
        <f t="shared" si="161"/>
        <v>-630465.63000000082</v>
      </c>
      <c r="H1493" s="9">
        <v>11181885</v>
      </c>
      <c r="I1493" s="9">
        <v>11151419.369999999</v>
      </c>
      <c r="J1493" s="20"/>
      <c r="K1493" s="21"/>
    </row>
    <row r="1494" spans="1:11" s="22" customFormat="1" ht="15" customHeight="1" outlineLevel="5" x14ac:dyDescent="0.25">
      <c r="A1494" s="26" t="s">
        <v>437</v>
      </c>
      <c r="B1494" s="13" t="s">
        <v>698</v>
      </c>
      <c r="C1494" s="13" t="s">
        <v>827</v>
      </c>
      <c r="D1494" s="13" t="s">
        <v>461</v>
      </c>
      <c r="E1494" s="13" t="s">
        <v>438</v>
      </c>
      <c r="F1494" s="9">
        <f>F1495</f>
        <v>21489450</v>
      </c>
      <c r="G1494" s="36">
        <f t="shared" si="161"/>
        <v>-1849183.1900000013</v>
      </c>
      <c r="H1494" s="9">
        <f>H1495</f>
        <v>19779450</v>
      </c>
      <c r="I1494" s="9">
        <f>I1495</f>
        <v>19640266.809999999</v>
      </c>
      <c r="J1494" s="20"/>
      <c r="K1494" s="21"/>
    </row>
    <row r="1495" spans="1:11" s="22" customFormat="1" ht="33" customHeight="1" outlineLevel="6" x14ac:dyDescent="0.25">
      <c r="A1495" s="26" t="s">
        <v>439</v>
      </c>
      <c r="B1495" s="13" t="s">
        <v>698</v>
      </c>
      <c r="C1495" s="13" t="s">
        <v>827</v>
      </c>
      <c r="D1495" s="13" t="s">
        <v>461</v>
      </c>
      <c r="E1495" s="13" t="s">
        <v>440</v>
      </c>
      <c r="F1495" s="9">
        <v>21489450</v>
      </c>
      <c r="G1495" s="36">
        <f t="shared" si="161"/>
        <v>-1849183.1900000013</v>
      </c>
      <c r="H1495" s="9">
        <v>19779450</v>
      </c>
      <c r="I1495" s="9">
        <v>19640266.809999999</v>
      </c>
      <c r="J1495" s="20"/>
      <c r="K1495" s="21"/>
    </row>
    <row r="1496" spans="1:11" s="22" customFormat="1" ht="16.5" customHeight="1" outlineLevel="7" x14ac:dyDescent="0.25">
      <c r="A1496" s="26" t="s">
        <v>700</v>
      </c>
      <c r="B1496" s="13" t="s">
        <v>698</v>
      </c>
      <c r="C1496" s="13" t="s">
        <v>827</v>
      </c>
      <c r="D1496" s="13" t="s">
        <v>701</v>
      </c>
      <c r="E1496" s="13"/>
      <c r="F1496" s="9">
        <f>F1497</f>
        <v>17248.189999999999</v>
      </c>
      <c r="G1496" s="36">
        <f t="shared" si="161"/>
        <v>0</v>
      </c>
      <c r="H1496" s="9">
        <f t="shared" ref="H1496:I1500" si="162">H1497</f>
        <v>17248.189999999999</v>
      </c>
      <c r="I1496" s="9">
        <f t="shared" si="162"/>
        <v>17248.189999999999</v>
      </c>
      <c r="J1496" s="20"/>
      <c r="K1496" s="21"/>
    </row>
    <row r="1497" spans="1:11" s="22" customFormat="1" outlineLevel="7" x14ac:dyDescent="0.25">
      <c r="A1497" s="26" t="s">
        <v>702</v>
      </c>
      <c r="B1497" s="13" t="s">
        <v>698</v>
      </c>
      <c r="C1497" s="13" t="s">
        <v>827</v>
      </c>
      <c r="D1497" s="13" t="s">
        <v>703</v>
      </c>
      <c r="E1497" s="13"/>
      <c r="F1497" s="9">
        <f>F1498</f>
        <v>17248.189999999999</v>
      </c>
      <c r="G1497" s="36">
        <f t="shared" si="161"/>
        <v>0</v>
      </c>
      <c r="H1497" s="9">
        <f t="shared" si="162"/>
        <v>17248.189999999999</v>
      </c>
      <c r="I1497" s="9">
        <f t="shared" si="162"/>
        <v>17248.189999999999</v>
      </c>
      <c r="J1497" s="20"/>
      <c r="K1497" s="21"/>
    </row>
    <row r="1498" spans="1:11" s="22" customFormat="1" ht="63" customHeight="1" x14ac:dyDescent="0.25">
      <c r="A1498" s="26" t="s">
        <v>928</v>
      </c>
      <c r="B1498" s="13" t="s">
        <v>698</v>
      </c>
      <c r="C1498" s="13" t="s">
        <v>827</v>
      </c>
      <c r="D1498" s="13" t="s">
        <v>796</v>
      </c>
      <c r="E1498" s="13"/>
      <c r="F1498" s="9">
        <f>F1499</f>
        <v>17248.189999999999</v>
      </c>
      <c r="G1498" s="36">
        <f t="shared" si="161"/>
        <v>0</v>
      </c>
      <c r="H1498" s="9">
        <f t="shared" si="162"/>
        <v>17248.189999999999</v>
      </c>
      <c r="I1498" s="9">
        <f t="shared" si="162"/>
        <v>17248.189999999999</v>
      </c>
      <c r="J1498" s="20"/>
      <c r="K1498" s="21"/>
    </row>
    <row r="1499" spans="1:11" ht="65.25" customHeight="1" x14ac:dyDescent="0.25">
      <c r="A1499" s="28" t="s">
        <v>797</v>
      </c>
      <c r="B1499" s="13" t="s">
        <v>698</v>
      </c>
      <c r="C1499" s="13" t="s">
        <v>827</v>
      </c>
      <c r="D1499" s="13" t="s">
        <v>798</v>
      </c>
      <c r="E1499" s="13"/>
      <c r="F1499" s="9">
        <f>F1500</f>
        <v>17248.189999999999</v>
      </c>
      <c r="G1499" s="36">
        <f t="shared" si="161"/>
        <v>0</v>
      </c>
      <c r="H1499" s="9">
        <f t="shared" si="162"/>
        <v>17248.189999999999</v>
      </c>
      <c r="I1499" s="9">
        <f t="shared" si="162"/>
        <v>17248.189999999999</v>
      </c>
      <c r="J1499" s="2"/>
      <c r="K1499" s="3"/>
    </row>
    <row r="1500" spans="1:11" ht="17.25" customHeight="1" x14ac:dyDescent="0.25">
      <c r="A1500" s="26" t="s">
        <v>437</v>
      </c>
      <c r="B1500" s="13" t="s">
        <v>698</v>
      </c>
      <c r="C1500" s="13" t="s">
        <v>827</v>
      </c>
      <c r="D1500" s="13" t="s">
        <v>798</v>
      </c>
      <c r="E1500" s="13" t="s">
        <v>438</v>
      </c>
      <c r="F1500" s="9">
        <f>F1501</f>
        <v>17248.189999999999</v>
      </c>
      <c r="G1500" s="36">
        <f t="shared" si="161"/>
        <v>0</v>
      </c>
      <c r="H1500" s="9">
        <f t="shared" si="162"/>
        <v>17248.189999999999</v>
      </c>
      <c r="I1500" s="9">
        <f t="shared" si="162"/>
        <v>17248.189999999999</v>
      </c>
      <c r="J1500" s="48"/>
      <c r="K1500" s="3"/>
    </row>
    <row r="1501" spans="1:11" ht="30" x14ac:dyDescent="0.25">
      <c r="A1501" s="26" t="s">
        <v>439</v>
      </c>
      <c r="B1501" s="13" t="s">
        <v>698</v>
      </c>
      <c r="C1501" s="13" t="s">
        <v>827</v>
      </c>
      <c r="D1501" s="13" t="s">
        <v>798</v>
      </c>
      <c r="E1501" s="13" t="s">
        <v>440</v>
      </c>
      <c r="F1501" s="9">
        <v>17248.189999999999</v>
      </c>
      <c r="G1501" s="36">
        <f t="shared" si="161"/>
        <v>0</v>
      </c>
      <c r="H1501" s="9">
        <v>17248.189999999999</v>
      </c>
      <c r="I1501" s="9">
        <v>17248.189999999999</v>
      </c>
    </row>
    <row r="1502" spans="1:11" ht="18" customHeight="1" x14ac:dyDescent="0.25">
      <c r="A1502" s="35" t="s">
        <v>799</v>
      </c>
      <c r="B1502" s="35"/>
      <c r="C1502" s="35"/>
      <c r="D1502" s="35"/>
      <c r="E1502" s="35"/>
      <c r="F1502" s="19">
        <f>F9+F793+F904+F948+F960+F1222</f>
        <v>1589269924.1500001</v>
      </c>
      <c r="G1502" s="36">
        <f t="shared" si="161"/>
        <v>-39862114.920000076</v>
      </c>
      <c r="H1502" s="19">
        <f>H9+H793+H904+H948+H960+H1222</f>
        <v>1588956838.7200003</v>
      </c>
      <c r="I1502" s="19">
        <f>I9+I793+I904+I948+I960+I1222</f>
        <v>1549407809.23</v>
      </c>
    </row>
    <row r="1503" spans="1:11" x14ac:dyDescent="0.25">
      <c r="A1503" s="16"/>
      <c r="B1503" s="16"/>
      <c r="C1503" s="16"/>
      <c r="D1503" s="16"/>
      <c r="E1503" s="16"/>
      <c r="F1503" s="16"/>
    </row>
    <row r="1504" spans="1:11" x14ac:dyDescent="0.25">
      <c r="A1504" s="60"/>
      <c r="B1504" s="61"/>
      <c r="C1504" s="61"/>
      <c r="D1504" s="61"/>
      <c r="E1504" s="47"/>
      <c r="F1504" s="47"/>
    </row>
  </sheetData>
  <mergeCells count="14">
    <mergeCell ref="C1:I2"/>
    <mergeCell ref="A1504:D1504"/>
    <mergeCell ref="A3:I3"/>
    <mergeCell ref="A4:I4"/>
    <mergeCell ref="A5:I5"/>
    <mergeCell ref="A6:A7"/>
    <mergeCell ref="B6:B7"/>
    <mergeCell ref="C6:C7"/>
    <mergeCell ref="D6:D7"/>
    <mergeCell ref="E6:E7"/>
    <mergeCell ref="I6:I7"/>
    <mergeCell ref="F6:F7"/>
    <mergeCell ref="G6:G7"/>
    <mergeCell ref="H6:H7"/>
  </mergeCells>
  <pageMargins left="0" right="0" top="0.59055118110236227" bottom="0.59055118110236227" header="0" footer="0"/>
  <pageSetup paperSize="9"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03.01.2023&lt;/string&gt;&#10;  &lt;/DateInfo&gt;&#10;  &lt;Code&gt;SQUERY_GENERATOR1&lt;/Code&gt;&#10;  &lt;ObjectCode&gt;SQUERY_GENERATOR1&lt;/ObjectCode&gt;&#10;  &lt;DocName&gt;Приложение №6 Ведомственная структура (на очередной год)(Генератор отчетов с произвольной группировкой)&lt;/DocName&gt;&#10;  &lt;VariantName&gt;Приложение №6 Ведомственная структура (на очередной год)&lt;/VariantName&gt;&#10;  &lt;VariantLink&gt;57532433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47CF331-98C6-4EA1-A517-DE6E3FC8B50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LUDFIN-4\User</dc:creator>
  <cp:lastModifiedBy>User</cp:lastModifiedBy>
  <cp:lastPrinted>2025-05-22T13:46:34Z</cp:lastPrinted>
  <dcterms:created xsi:type="dcterms:W3CDTF">2022-12-22T06:16:51Z</dcterms:created>
  <dcterms:modified xsi:type="dcterms:W3CDTF">2025-06-16T11:45:08Z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Приложение №6 Ведомственная структура (на очередной год)(Генератор отчетов с произвольной группировкой)</vt:lpwstr>
  </property>
  <property fmtid="{D5CDD505-2E9C-101B-9397-08002B2CF9AE}" pid="3" name="Название отчета">
    <vt:lpwstr>Приложение №6 Ведомственная структура (на очередной год).xlsx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22.1.1542.979437227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user_12_11</vt:lpwstr>
  </property>
  <property fmtid="{D5CDD505-2E9C-101B-9397-08002B2CF9AE}" pid="10" name="Шаблон">
    <vt:lpwstr>pril6_2016.xlt</vt:lpwstr>
  </property>
  <property fmtid="{D5CDD505-2E9C-101B-9397-08002B2CF9AE}" pid="11" name="Локальная база">
    <vt:lpwstr>используется</vt:lpwstr>
  </property>
</Properties>
</file>