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S:\ОТДЕЛ БЮДЖЕТОВ\БЮДЖЕТ РАЙОН и ГОРОД\Исполнение\ГОРОД\2024 год\"/>
    </mc:Choice>
  </mc:AlternateContent>
  <bookViews>
    <workbookView xWindow="0" yWindow="0" windowWidth="28800" windowHeight="12435"/>
  </bookViews>
  <sheets>
    <sheet name="Документ" sheetId="2" r:id="rId1"/>
  </sheets>
  <definedNames>
    <definedName name="_xlnm.Print_Titles" localSheetId="0">Документ!$5:$7</definedName>
    <definedName name="_xlnm.Print_Area" localSheetId="0">Документ!$A$1:$G$425</definedName>
  </definedNames>
  <calcPr calcId="152511"/>
</workbook>
</file>

<file path=xl/calcChain.xml><?xml version="1.0" encoding="utf-8"?>
<calcChain xmlns="http://schemas.openxmlformats.org/spreadsheetml/2006/main">
  <c r="F423" i="2" l="1"/>
  <c r="F422" i="2" s="1"/>
  <c r="F421" i="2" s="1"/>
  <c r="F419" i="2"/>
  <c r="F418" i="2" s="1"/>
  <c r="F417" i="2" s="1"/>
  <c r="F415" i="2"/>
  <c r="F414" i="2" s="1"/>
  <c r="F413" i="2" s="1"/>
  <c r="F411" i="2"/>
  <c r="F410" i="2" s="1"/>
  <c r="F409" i="2" s="1"/>
  <c r="F407" i="2"/>
  <c r="F406" i="2" s="1"/>
  <c r="F405" i="2" s="1"/>
  <c r="F402" i="2"/>
  <c r="F401" i="2" s="1"/>
  <c r="F399" i="2"/>
  <c r="F398" i="2" s="1"/>
  <c r="F395" i="2"/>
  <c r="F394" i="2" s="1"/>
  <c r="F393" i="2" s="1"/>
  <c r="F391" i="2"/>
  <c r="F389" i="2"/>
  <c r="F384" i="2"/>
  <c r="F382" i="2"/>
  <c r="F381" i="2" s="1"/>
  <c r="F380" i="2" s="1"/>
  <c r="F378" i="2"/>
  <c r="F377" i="2" s="1"/>
  <c r="F376" i="2" s="1"/>
  <c r="F374" i="2"/>
  <c r="F373" i="2"/>
  <c r="F372" i="2" s="1"/>
  <c r="F369" i="2"/>
  <c r="F368" i="2" s="1"/>
  <c r="F367" i="2" s="1"/>
  <c r="F365" i="2"/>
  <c r="F363" i="2"/>
  <c r="F362" i="2" s="1"/>
  <c r="F361" i="2" s="1"/>
  <c r="F359" i="2"/>
  <c r="F358" i="2" s="1"/>
  <c r="F357" i="2" s="1"/>
  <c r="F355" i="2"/>
  <c r="F354" i="2" s="1"/>
  <c r="F353" i="2" s="1"/>
  <c r="F351" i="2"/>
  <c r="F350" i="2" s="1"/>
  <c r="F349" i="2" s="1"/>
  <c r="F347" i="2"/>
  <c r="F346" i="2" s="1"/>
  <c r="F344" i="2"/>
  <c r="F343" i="2" s="1"/>
  <c r="F339" i="2"/>
  <c r="F338" i="2" s="1"/>
  <c r="F337" i="2" s="1"/>
  <c r="F335" i="2"/>
  <c r="F334" i="2" s="1"/>
  <c r="F333" i="2" s="1"/>
  <c r="F331" i="2"/>
  <c r="F330" i="2" s="1"/>
  <c r="F329" i="2" s="1"/>
  <c r="F327" i="2"/>
  <c r="F326" i="2" s="1"/>
  <c r="F325" i="2" s="1"/>
  <c r="F323" i="2"/>
  <c r="F322" i="2" s="1"/>
  <c r="F321" i="2" s="1"/>
  <c r="F319" i="2"/>
  <c r="F318" i="2" s="1"/>
  <c r="F317" i="2" s="1"/>
  <c r="F313" i="2"/>
  <c r="F311" i="2"/>
  <c r="F310" i="2" s="1"/>
  <c r="F309" i="2" s="1"/>
  <c r="F307" i="2"/>
  <c r="F306" i="2" s="1"/>
  <c r="F304" i="2"/>
  <c r="F302" i="2"/>
  <c r="F301" i="2" s="1"/>
  <c r="F296" i="2"/>
  <c r="F294" i="2"/>
  <c r="F291" i="2"/>
  <c r="F290" i="2"/>
  <c r="F288" i="2"/>
  <c r="F286" i="2"/>
  <c r="F282" i="2"/>
  <c r="F281" i="2" s="1"/>
  <c r="F279" i="2"/>
  <c r="F278" i="2" s="1"/>
  <c r="F276" i="2"/>
  <c r="F275" i="2" s="1"/>
  <c r="F273" i="2"/>
  <c r="F272" i="2" s="1"/>
  <c r="F270" i="2"/>
  <c r="F269" i="2" s="1"/>
  <c r="F267" i="2"/>
  <c r="F265" i="2"/>
  <c r="F261" i="2"/>
  <c r="F260" i="2" s="1"/>
  <c r="F259" i="2" s="1"/>
  <c r="F256" i="2"/>
  <c r="F255" i="2" s="1"/>
  <c r="F254" i="2" s="1"/>
  <c r="F252" i="2"/>
  <c r="F251" i="2" s="1"/>
  <c r="F250" i="2" s="1"/>
  <c r="F248" i="2"/>
  <c r="F247" i="2" s="1"/>
  <c r="F246" i="2" s="1"/>
  <c r="F244" i="2"/>
  <c r="F243" i="2" s="1"/>
  <c r="F241" i="2"/>
  <c r="F240" i="2" s="1"/>
  <c r="F237" i="2"/>
  <c r="F236" i="2" s="1"/>
  <c r="F235" i="2" s="1"/>
  <c r="F232" i="2"/>
  <c r="F231" i="2" s="1"/>
  <c r="F230" i="2" s="1"/>
  <c r="F228" i="2"/>
  <c r="F227" i="2" s="1"/>
  <c r="F226" i="2" s="1"/>
  <c r="F224" i="2"/>
  <c r="F223" i="2"/>
  <c r="F222" i="2" s="1"/>
  <c r="F220" i="2"/>
  <c r="F219" i="2" s="1"/>
  <c r="F217" i="2"/>
  <c r="F215" i="2"/>
  <c r="F214" i="2"/>
  <c r="F213" i="2" s="1"/>
  <c r="F209" i="2"/>
  <c r="F208" i="2" s="1"/>
  <c r="F206" i="2"/>
  <c r="F205" i="2" s="1"/>
  <c r="F200" i="2"/>
  <c r="F199" i="2"/>
  <c r="F198" i="2" s="1"/>
  <c r="F196" i="2"/>
  <c r="F195" i="2" s="1"/>
  <c r="F194" i="2" s="1"/>
  <c r="F192" i="2"/>
  <c r="F191" i="2" s="1"/>
  <c r="F190" i="2" s="1"/>
  <c r="F188" i="2"/>
  <c r="F187" i="2" s="1"/>
  <c r="F185" i="2"/>
  <c r="F184" i="2" s="1"/>
  <c r="F182" i="2"/>
  <c r="F181" i="2" s="1"/>
  <c r="F178" i="2"/>
  <c r="F177" i="2" s="1"/>
  <c r="F175" i="2"/>
  <c r="F174" i="2" s="1"/>
  <c r="F172" i="2"/>
  <c r="F171" i="2" s="1"/>
  <c r="F168" i="2"/>
  <c r="F167" i="2" s="1"/>
  <c r="F165" i="2"/>
  <c r="F164" i="2" s="1"/>
  <c r="F163" i="2" s="1"/>
  <c r="F161" i="2"/>
  <c r="F160" i="2" s="1"/>
  <c r="F158" i="2"/>
  <c r="F157" i="2" s="1"/>
  <c r="F155" i="2"/>
  <c r="F154" i="2" s="1"/>
  <c r="F152" i="2"/>
  <c r="F151" i="2" s="1"/>
  <c r="F148" i="2"/>
  <c r="F147" i="2" s="1"/>
  <c r="F145" i="2"/>
  <c r="F144" i="2" s="1"/>
  <c r="F142" i="2"/>
  <c r="F141" i="2" s="1"/>
  <c r="F139" i="2"/>
  <c r="F138" i="2" s="1"/>
  <c r="F133" i="2"/>
  <c r="F132" i="2" s="1"/>
  <c r="F131" i="2" s="1"/>
  <c r="F130" i="2" s="1"/>
  <c r="F128" i="2"/>
  <c r="F127" i="2" s="1"/>
  <c r="F125" i="2"/>
  <c r="F123" i="2"/>
  <c r="F121" i="2"/>
  <c r="F120" i="2" s="1"/>
  <c r="F116" i="2"/>
  <c r="F115" i="2" s="1"/>
  <c r="F113" i="2"/>
  <c r="F112" i="2" s="1"/>
  <c r="F110" i="2"/>
  <c r="F109" i="2" s="1"/>
  <c r="F107" i="2"/>
  <c r="F106" i="2" s="1"/>
  <c r="F103" i="2"/>
  <c r="F101" i="2"/>
  <c r="F99" i="2"/>
  <c r="F97" i="2"/>
  <c r="F89" i="2"/>
  <c r="F88" i="2" s="1"/>
  <c r="F87" i="2" s="1"/>
  <c r="F85" i="2"/>
  <c r="F84" i="2" s="1"/>
  <c r="F83" i="2" s="1"/>
  <c r="F81" i="2"/>
  <c r="F80" i="2" s="1"/>
  <c r="F78" i="2"/>
  <c r="F77" i="2" s="1"/>
  <c r="F72" i="2"/>
  <c r="F71" i="2" s="1"/>
  <c r="F70" i="2" s="1"/>
  <c r="F65" i="2" s="1"/>
  <c r="F63" i="2"/>
  <c r="F62" i="2" s="1"/>
  <c r="F60" i="2"/>
  <c r="F59" i="2" s="1"/>
  <c r="F58" i="2" s="1"/>
  <c r="F57" i="2" s="1"/>
  <c r="F55" i="2"/>
  <c r="F53" i="2"/>
  <c r="F49" i="2"/>
  <c r="F48" i="2" s="1"/>
  <c r="F46" i="2"/>
  <c r="F45" i="2" s="1"/>
  <c r="F43" i="2"/>
  <c r="F42" i="2" s="1"/>
  <c r="F37" i="2"/>
  <c r="F36" i="2" s="1"/>
  <c r="F35" i="2" s="1"/>
  <c r="F33" i="2"/>
  <c r="F32" i="2" s="1"/>
  <c r="F30" i="2"/>
  <c r="F29" i="2" s="1"/>
  <c r="F25" i="2"/>
  <c r="F24" i="2" s="1"/>
  <c r="F23" i="2" s="1"/>
  <c r="F21" i="2"/>
  <c r="F20" i="2" s="1"/>
  <c r="F18" i="2"/>
  <c r="F17" i="2" s="1"/>
  <c r="F15" i="2"/>
  <c r="F14" i="2" s="1"/>
  <c r="F12" i="2"/>
  <c r="F11" i="2" s="1"/>
  <c r="G384" i="2"/>
  <c r="E385" i="2"/>
  <c r="F52" i="2" l="1"/>
  <c r="F51" i="2" s="1"/>
  <c r="F119" i="2"/>
  <c r="F118" i="2" s="1"/>
  <c r="F212" i="2"/>
  <c r="F10" i="2"/>
  <c r="F9" i="2" s="1"/>
  <c r="F170" i="2"/>
  <c r="F264" i="2"/>
  <c r="F388" i="2"/>
  <c r="F387" i="2" s="1"/>
  <c r="F96" i="2"/>
  <c r="F95" i="2" s="1"/>
  <c r="F285" i="2"/>
  <c r="F293" i="2"/>
  <c r="F137" i="2"/>
  <c r="F28" i="2"/>
  <c r="F27" i="2" s="1"/>
  <c r="F204" i="2"/>
  <c r="F203" i="2" s="1"/>
  <c r="F202" i="2" s="1"/>
  <c r="F239" i="2"/>
  <c r="F76" i="2"/>
  <c r="F150" i="2"/>
  <c r="F234" i="2"/>
  <c r="F211" i="2" s="1"/>
  <c r="F300" i="2"/>
  <c r="F299" i="2" s="1"/>
  <c r="F404" i="2"/>
  <c r="F180" i="2"/>
  <c r="F263" i="2"/>
  <c r="F316" i="2"/>
  <c r="F342" i="2"/>
  <c r="F341" i="2" s="1"/>
  <c r="F41" i="2"/>
  <c r="F40" i="2" s="1"/>
  <c r="F39" i="2" s="1"/>
  <c r="F397" i="2"/>
  <c r="E111" i="2"/>
  <c r="G110" i="2"/>
  <c r="G109" i="2" s="1"/>
  <c r="E109" i="2" s="1"/>
  <c r="D423" i="2"/>
  <c r="D422" i="2" s="1"/>
  <c r="D421" i="2" s="1"/>
  <c r="D419" i="2"/>
  <c r="D418" i="2" s="1"/>
  <c r="D417" i="2" s="1"/>
  <c r="D415" i="2"/>
  <c r="D414" i="2" s="1"/>
  <c r="D413" i="2" s="1"/>
  <c r="D411" i="2"/>
  <c r="D410" i="2" s="1"/>
  <c r="D409" i="2" s="1"/>
  <c r="D407" i="2"/>
  <c r="D406" i="2" s="1"/>
  <c r="D405" i="2" s="1"/>
  <c r="D402" i="2"/>
  <c r="D401" i="2" s="1"/>
  <c r="D399" i="2"/>
  <c r="D398" i="2"/>
  <c r="D395" i="2"/>
  <c r="D394" i="2" s="1"/>
  <c r="D393" i="2" s="1"/>
  <c r="D391" i="2"/>
  <c r="D389" i="2"/>
  <c r="D388" i="2" s="1"/>
  <c r="D387" i="2" s="1"/>
  <c r="D384" i="2"/>
  <c r="D382" i="2"/>
  <c r="D378" i="2"/>
  <c r="D377" i="2" s="1"/>
  <c r="D376" i="2" s="1"/>
  <c r="D374" i="2"/>
  <c r="D373" i="2" s="1"/>
  <c r="D372" i="2" s="1"/>
  <c r="D369" i="2"/>
  <c r="D368" i="2" s="1"/>
  <c r="D367" i="2" s="1"/>
  <c r="D365" i="2"/>
  <c r="D363" i="2"/>
  <c r="D359" i="2"/>
  <c r="D358" i="2" s="1"/>
  <c r="D357" i="2" s="1"/>
  <c r="D355" i="2"/>
  <c r="D354" i="2" s="1"/>
  <c r="D353" i="2" s="1"/>
  <c r="D351" i="2"/>
  <c r="D350" i="2" s="1"/>
  <c r="D349" i="2" s="1"/>
  <c r="D347" i="2"/>
  <c r="D346" i="2" s="1"/>
  <c r="D344" i="2"/>
  <c r="D343" i="2" s="1"/>
  <c r="D342" i="2" s="1"/>
  <c r="D339" i="2"/>
  <c r="D338" i="2" s="1"/>
  <c r="D337" i="2" s="1"/>
  <c r="D335" i="2"/>
  <c r="D334" i="2" s="1"/>
  <c r="D333" i="2" s="1"/>
  <c r="D331" i="2"/>
  <c r="D330" i="2" s="1"/>
  <c r="D329" i="2" s="1"/>
  <c r="D327" i="2"/>
  <c r="D326" i="2" s="1"/>
  <c r="D325" i="2" s="1"/>
  <c r="D323" i="2"/>
  <c r="D322" i="2" s="1"/>
  <c r="D321" i="2" s="1"/>
  <c r="D319" i="2"/>
  <c r="D318" i="2" s="1"/>
  <c r="D317" i="2" s="1"/>
  <c r="D313" i="2"/>
  <c r="D311" i="2"/>
  <c r="D310" i="2" s="1"/>
  <c r="D309" i="2" s="1"/>
  <c r="D307" i="2"/>
  <c r="D306" i="2" s="1"/>
  <c r="D304" i="2"/>
  <c r="D302" i="2"/>
  <c r="D296" i="2"/>
  <c r="D294" i="2"/>
  <c r="D293" i="2" s="1"/>
  <c r="D291" i="2"/>
  <c r="D290" i="2" s="1"/>
  <c r="D288" i="2"/>
  <c r="D286" i="2"/>
  <c r="D285" i="2" s="1"/>
  <c r="D282" i="2"/>
  <c r="D281" i="2" s="1"/>
  <c r="D279" i="2"/>
  <c r="D278" i="2" s="1"/>
  <c r="D276" i="2"/>
  <c r="D275" i="2" s="1"/>
  <c r="D273" i="2"/>
  <c r="D272" i="2" s="1"/>
  <c r="D270" i="2"/>
  <c r="D269" i="2" s="1"/>
  <c r="D267" i="2"/>
  <c r="D265" i="2"/>
  <c r="D261" i="2"/>
  <c r="D260" i="2" s="1"/>
  <c r="D259" i="2" s="1"/>
  <c r="D256" i="2"/>
  <c r="D255" i="2" s="1"/>
  <c r="D254" i="2" s="1"/>
  <c r="D252" i="2"/>
  <c r="D251" i="2" s="1"/>
  <c r="D250" i="2" s="1"/>
  <c r="D248" i="2"/>
  <c r="D247" i="2" s="1"/>
  <c r="D246" i="2" s="1"/>
  <c r="D244" i="2"/>
  <c r="D243" i="2" s="1"/>
  <c r="D241" i="2"/>
  <c r="D240" i="2" s="1"/>
  <c r="D237" i="2"/>
  <c r="D236" i="2" s="1"/>
  <c r="D235" i="2" s="1"/>
  <c r="D232" i="2"/>
  <c r="D231" i="2" s="1"/>
  <c r="D230" i="2" s="1"/>
  <c r="D228" i="2"/>
  <c r="D227" i="2" s="1"/>
  <c r="D226" i="2" s="1"/>
  <c r="D224" i="2"/>
  <c r="D223" i="2" s="1"/>
  <c r="D222" i="2" s="1"/>
  <c r="D220" i="2"/>
  <c r="D219" i="2" s="1"/>
  <c r="D217" i="2"/>
  <c r="D215" i="2"/>
  <c r="D214" i="2" s="1"/>
  <c r="D209" i="2"/>
  <c r="D208" i="2" s="1"/>
  <c r="D206" i="2"/>
  <c r="D205" i="2" s="1"/>
  <c r="D200" i="2"/>
  <c r="D199" i="2" s="1"/>
  <c r="D198" i="2" s="1"/>
  <c r="D196" i="2"/>
  <c r="D195" i="2" s="1"/>
  <c r="D194" i="2" s="1"/>
  <c r="D192" i="2"/>
  <c r="D191" i="2" s="1"/>
  <c r="D190" i="2" s="1"/>
  <c r="D188" i="2"/>
  <c r="D187" i="2" s="1"/>
  <c r="D185" i="2"/>
  <c r="D184" i="2" s="1"/>
  <c r="D182" i="2"/>
  <c r="D181" i="2"/>
  <c r="D178" i="2"/>
  <c r="D177" i="2" s="1"/>
  <c r="D175" i="2"/>
  <c r="D174" i="2" s="1"/>
  <c r="D172" i="2"/>
  <c r="D171" i="2" s="1"/>
  <c r="D168" i="2"/>
  <c r="D167" i="2" s="1"/>
  <c r="D165" i="2"/>
  <c r="D164" i="2" s="1"/>
  <c r="D163" i="2" s="1"/>
  <c r="D161" i="2"/>
  <c r="D160" i="2" s="1"/>
  <c r="D158" i="2"/>
  <c r="D157" i="2" s="1"/>
  <c r="D155" i="2"/>
  <c r="D154" i="2" s="1"/>
  <c r="D152" i="2"/>
  <c r="D151" i="2" s="1"/>
  <c r="D148" i="2"/>
  <c r="D147" i="2"/>
  <c r="D145" i="2"/>
  <c r="D144" i="2" s="1"/>
  <c r="D142" i="2"/>
  <c r="D141" i="2" s="1"/>
  <c r="D139" i="2"/>
  <c r="D138" i="2"/>
  <c r="D133" i="2"/>
  <c r="D132" i="2" s="1"/>
  <c r="D131" i="2" s="1"/>
  <c r="D130" i="2" s="1"/>
  <c r="D128" i="2"/>
  <c r="D127" i="2" s="1"/>
  <c r="D125" i="2"/>
  <c r="D123" i="2"/>
  <c r="D121" i="2"/>
  <c r="D120" i="2" s="1"/>
  <c r="D116" i="2"/>
  <c r="D115" i="2" s="1"/>
  <c r="D113" i="2"/>
  <c r="D112" i="2" s="1"/>
  <c r="D107" i="2"/>
  <c r="D106" i="2" s="1"/>
  <c r="D103" i="2"/>
  <c r="D101" i="2"/>
  <c r="D99" i="2"/>
  <c r="D97" i="2"/>
  <c r="D89" i="2"/>
  <c r="D88" i="2" s="1"/>
  <c r="D87" i="2" s="1"/>
  <c r="D85" i="2"/>
  <c r="D84" i="2" s="1"/>
  <c r="D83" i="2" s="1"/>
  <c r="D81" i="2"/>
  <c r="D80" i="2" s="1"/>
  <c r="D78" i="2"/>
  <c r="D77" i="2" s="1"/>
  <c r="D76" i="2" s="1"/>
  <c r="D72" i="2"/>
  <c r="D71" i="2" s="1"/>
  <c r="D70" i="2" s="1"/>
  <c r="D65" i="2" s="1"/>
  <c r="D63" i="2"/>
  <c r="D62" i="2" s="1"/>
  <c r="D60" i="2"/>
  <c r="D59" i="2"/>
  <c r="D55" i="2"/>
  <c r="D53" i="2"/>
  <c r="D49" i="2"/>
  <c r="D48" i="2" s="1"/>
  <c r="D46" i="2"/>
  <c r="D45" i="2" s="1"/>
  <c r="D43" i="2"/>
  <c r="D42" i="2" s="1"/>
  <c r="D37" i="2"/>
  <c r="D36" i="2" s="1"/>
  <c r="D35" i="2" s="1"/>
  <c r="D33" i="2"/>
  <c r="D32" i="2" s="1"/>
  <c r="D30" i="2"/>
  <c r="D29" i="2" s="1"/>
  <c r="D25" i="2"/>
  <c r="D24" i="2" s="1"/>
  <c r="D23" i="2" s="1"/>
  <c r="D21" i="2"/>
  <c r="D20" i="2" s="1"/>
  <c r="D18" i="2"/>
  <c r="D17" i="2" s="1"/>
  <c r="D15" i="2"/>
  <c r="D14" i="2" s="1"/>
  <c r="D12" i="2"/>
  <c r="D11" i="2" s="1"/>
  <c r="G365" i="2"/>
  <c r="E366" i="2"/>
  <c r="E305" i="2"/>
  <c r="G304" i="2"/>
  <c r="F8" i="2" l="1"/>
  <c r="F284" i="2"/>
  <c r="F258" i="2" s="1"/>
  <c r="F75" i="2"/>
  <c r="F74" i="2" s="1"/>
  <c r="F136" i="2"/>
  <c r="F135" i="2" s="1"/>
  <c r="D119" i="2"/>
  <c r="D118" i="2" s="1"/>
  <c r="F371" i="2"/>
  <c r="F315" i="2"/>
  <c r="E110" i="2"/>
  <c r="D52" i="2"/>
  <c r="D51" i="2" s="1"/>
  <c r="D316" i="2"/>
  <c r="D381" i="2"/>
  <c r="D380" i="2" s="1"/>
  <c r="D404" i="2"/>
  <c r="E365" i="2"/>
  <c r="D96" i="2"/>
  <c r="D95" i="2" s="1"/>
  <c r="D75" i="2" s="1"/>
  <c r="D213" i="2"/>
  <c r="D212" i="2" s="1"/>
  <c r="E304" i="2"/>
  <c r="D264" i="2"/>
  <c r="D263" i="2" s="1"/>
  <c r="D301" i="2"/>
  <c r="D300" i="2" s="1"/>
  <c r="D299" i="2" s="1"/>
  <c r="D362" i="2"/>
  <c r="D361" i="2" s="1"/>
  <c r="D341" i="2" s="1"/>
  <c r="D315" i="2" s="1"/>
  <c r="D10" i="2"/>
  <c r="D9" i="2" s="1"/>
  <c r="D170" i="2"/>
  <c r="D28" i="2"/>
  <c r="D27" i="2" s="1"/>
  <c r="D137" i="2"/>
  <c r="D150" i="2"/>
  <c r="D204" i="2"/>
  <c r="D203" i="2" s="1"/>
  <c r="D202" i="2" s="1"/>
  <c r="D397" i="2"/>
  <c r="D180" i="2"/>
  <c r="D284" i="2"/>
  <c r="D41" i="2"/>
  <c r="D58" i="2"/>
  <c r="D57" i="2" s="1"/>
  <c r="D239" i="2"/>
  <c r="D234" i="2" s="1"/>
  <c r="G423" i="2"/>
  <c r="E423" i="2" s="1"/>
  <c r="E424" i="2"/>
  <c r="G382" i="2"/>
  <c r="E383" i="2"/>
  <c r="E352" i="2"/>
  <c r="G351" i="2"/>
  <c r="E351" i="2" s="1"/>
  <c r="F425" i="2" l="1"/>
  <c r="D40" i="2"/>
  <c r="D74" i="2"/>
  <c r="D211" i="2"/>
  <c r="D371" i="2"/>
  <c r="D39" i="2"/>
  <c r="D258" i="2"/>
  <c r="D8" i="2"/>
  <c r="D136" i="2"/>
  <c r="D135" i="2" s="1"/>
  <c r="G350" i="2"/>
  <c r="G422" i="2"/>
  <c r="E382" i="2"/>
  <c r="E314" i="2"/>
  <c r="G313" i="2"/>
  <c r="E313" i="2" s="1"/>
  <c r="E280" i="2"/>
  <c r="G279" i="2"/>
  <c r="G278" i="2" s="1"/>
  <c r="E278" i="2" s="1"/>
  <c r="E350" i="2" l="1"/>
  <c r="G349" i="2"/>
  <c r="E349" i="2" s="1"/>
  <c r="E422" i="2"/>
  <c r="G421" i="2"/>
  <c r="E421" i="2" s="1"/>
  <c r="E279" i="2"/>
  <c r="G296" i="2"/>
  <c r="E298" i="2"/>
  <c r="E297" i="2"/>
  <c r="E295" i="2"/>
  <c r="G294" i="2"/>
  <c r="E268" i="2"/>
  <c r="E266" i="2"/>
  <c r="G265" i="2"/>
  <c r="E265" i="2" s="1"/>
  <c r="G267" i="2"/>
  <c r="E267" i="2" s="1"/>
  <c r="E245" i="2"/>
  <c r="E242" i="2"/>
  <c r="G241" i="2"/>
  <c r="E241" i="2" s="1"/>
  <c r="G244" i="2"/>
  <c r="G243" i="2" s="1"/>
  <c r="E243" i="2" s="1"/>
  <c r="E229" i="2"/>
  <c r="G228" i="2"/>
  <c r="E228" i="2" s="1"/>
  <c r="E218" i="2"/>
  <c r="G217" i="2"/>
  <c r="E217" i="2" s="1"/>
  <c r="G103" i="2"/>
  <c r="E105" i="2"/>
  <c r="E117" i="2"/>
  <c r="E108" i="2"/>
  <c r="E102" i="2"/>
  <c r="G101" i="2"/>
  <c r="E101" i="2" s="1"/>
  <c r="G107" i="2"/>
  <c r="G106" i="2" s="1"/>
  <c r="E106" i="2" s="1"/>
  <c r="G116" i="2"/>
  <c r="E116" i="2" s="1"/>
  <c r="G293" i="2" l="1"/>
  <c r="E294" i="2"/>
  <c r="G240" i="2"/>
  <c r="G264" i="2"/>
  <c r="E264" i="2" s="1"/>
  <c r="G115" i="2"/>
  <c r="E115" i="2" s="1"/>
  <c r="E244" i="2"/>
  <c r="E107" i="2"/>
  <c r="G227" i="2"/>
  <c r="D425" i="2" l="1"/>
  <c r="G239" i="2"/>
  <c r="E239" i="2" s="1"/>
  <c r="E240" i="2"/>
  <c r="G226" i="2"/>
  <c r="E226" i="2" s="1"/>
  <c r="E227" i="2"/>
  <c r="E420" i="2" l="1"/>
  <c r="E416" i="2"/>
  <c r="E412" i="2"/>
  <c r="E408" i="2"/>
  <c r="E403" i="2"/>
  <c r="E400" i="2"/>
  <c r="E396" i="2"/>
  <c r="E392" i="2"/>
  <c r="E390" i="2"/>
  <c r="E386" i="2"/>
  <c r="E379" i="2"/>
  <c r="E375" i="2"/>
  <c r="E370" i="2"/>
  <c r="E364" i="2"/>
  <c r="E360" i="2"/>
  <c r="E356" i="2"/>
  <c r="E348" i="2"/>
  <c r="E345" i="2"/>
  <c r="E340" i="2"/>
  <c r="E336" i="2"/>
  <c r="E332" i="2"/>
  <c r="E328" i="2"/>
  <c r="E324" i="2"/>
  <c r="E320" i="2"/>
  <c r="E312" i="2"/>
  <c r="E308" i="2"/>
  <c r="E303" i="2"/>
  <c r="E292" i="2"/>
  <c r="E289" i="2"/>
  <c r="E287" i="2"/>
  <c r="E283" i="2"/>
  <c r="E277" i="2"/>
  <c r="E274" i="2"/>
  <c r="E271" i="2"/>
  <c r="E262" i="2"/>
  <c r="E257" i="2"/>
  <c r="E253" i="2"/>
  <c r="E249" i="2"/>
  <c r="E238" i="2"/>
  <c r="E233" i="2"/>
  <c r="E225" i="2"/>
  <c r="E221" i="2"/>
  <c r="E216" i="2"/>
  <c r="E210" i="2"/>
  <c r="E207" i="2"/>
  <c r="E201" i="2"/>
  <c r="E197" i="2"/>
  <c r="E193" i="2"/>
  <c r="E189" i="2"/>
  <c r="E186" i="2"/>
  <c r="E183" i="2"/>
  <c r="E179" i="2"/>
  <c r="E176" i="2"/>
  <c r="E173" i="2"/>
  <c r="E169" i="2"/>
  <c r="E166" i="2"/>
  <c r="E162" i="2"/>
  <c r="E159" i="2"/>
  <c r="E156" i="2"/>
  <c r="E153" i="2"/>
  <c r="E149" i="2"/>
  <c r="E146" i="2"/>
  <c r="E143" i="2"/>
  <c r="E140" i="2"/>
  <c r="E134" i="2"/>
  <c r="E129" i="2"/>
  <c r="E126" i="2"/>
  <c r="E124" i="2"/>
  <c r="E122" i="2"/>
  <c r="E114" i="2"/>
  <c r="E104" i="2"/>
  <c r="E100" i="2"/>
  <c r="E98" i="2"/>
  <c r="E94" i="2"/>
  <c r="E93" i="2"/>
  <c r="E92" i="2"/>
  <c r="E91" i="2"/>
  <c r="E90" i="2"/>
  <c r="E86" i="2"/>
  <c r="E82" i="2"/>
  <c r="E79" i="2"/>
  <c r="E73" i="2"/>
  <c r="E69" i="2"/>
  <c r="E68" i="2"/>
  <c r="E67" i="2"/>
  <c r="E66" i="2"/>
  <c r="E64" i="2"/>
  <c r="E61" i="2"/>
  <c r="E56" i="2"/>
  <c r="E54" i="2"/>
  <c r="E50" i="2"/>
  <c r="E47" i="2"/>
  <c r="E44" i="2"/>
  <c r="E38" i="2"/>
  <c r="E34" i="2"/>
  <c r="E31" i="2"/>
  <c r="E26" i="2"/>
  <c r="E22" i="2"/>
  <c r="E19" i="2"/>
  <c r="E16" i="2"/>
  <c r="E13" i="2"/>
  <c r="G25" i="2"/>
  <c r="G24" i="2" s="1"/>
  <c r="G23" i="2" s="1"/>
  <c r="E23" i="2" l="1"/>
  <c r="E296" i="2"/>
  <c r="E25" i="2"/>
  <c r="E24" i="2"/>
  <c r="G369" i="2"/>
  <c r="G363" i="2"/>
  <c r="G362" i="2" s="1"/>
  <c r="G359" i="2"/>
  <c r="G355" i="2"/>
  <c r="G347" i="2"/>
  <c r="G344" i="2"/>
  <c r="G256" i="2"/>
  <c r="G407" i="2"/>
  <c r="G411" i="2"/>
  <c r="G415" i="2"/>
  <c r="G419" i="2"/>
  <c r="G248" i="2"/>
  <c r="G72" i="2"/>
  <c r="G33" i="2"/>
  <c r="G21" i="2"/>
  <c r="G18" i="2"/>
  <c r="G414" i="2" l="1"/>
  <c r="E415" i="2"/>
  <c r="G247" i="2"/>
  <c r="E248" i="2"/>
  <c r="E293" i="2"/>
  <c r="G358" i="2"/>
  <c r="E359" i="2"/>
  <c r="G255" i="2"/>
  <c r="E256" i="2"/>
  <c r="E363" i="2"/>
  <c r="G406" i="2"/>
  <c r="E407" i="2"/>
  <c r="G20" i="2"/>
  <c r="E20" i="2" s="1"/>
  <c r="E21" i="2"/>
  <c r="G410" i="2"/>
  <c r="E411" i="2"/>
  <c r="G354" i="2"/>
  <c r="E355" i="2"/>
  <c r="G17" i="2"/>
  <c r="E17" i="2" s="1"/>
  <c r="E18" i="2"/>
  <c r="G346" i="2"/>
  <c r="E346" i="2" s="1"/>
  <c r="E347" i="2"/>
  <c r="G418" i="2"/>
  <c r="E419" i="2"/>
  <c r="G343" i="2"/>
  <c r="E343" i="2" s="1"/>
  <c r="E344" i="2"/>
  <c r="G368" i="2"/>
  <c r="E369" i="2"/>
  <c r="G71" i="2"/>
  <c r="E72" i="2"/>
  <c r="G32" i="2"/>
  <c r="E32" i="2" s="1"/>
  <c r="E33" i="2"/>
  <c r="E368" i="2" l="1"/>
  <c r="G367" i="2"/>
  <c r="G409" i="2"/>
  <c r="E409" i="2" s="1"/>
  <c r="E410" i="2"/>
  <c r="G361" i="2"/>
  <c r="E361" i="2" s="1"/>
  <c r="E362" i="2"/>
  <c r="G413" i="2"/>
  <c r="E413" i="2" s="1"/>
  <c r="E414" i="2"/>
  <c r="G417" i="2"/>
  <c r="E418" i="2"/>
  <c r="G353" i="2"/>
  <c r="E353" i="2" s="1"/>
  <c r="E354" i="2"/>
  <c r="G405" i="2"/>
  <c r="E406" i="2"/>
  <c r="G357" i="2"/>
  <c r="E357" i="2" s="1"/>
  <c r="E358" i="2"/>
  <c r="G246" i="2"/>
  <c r="E246" i="2" s="1"/>
  <c r="E247" i="2"/>
  <c r="G254" i="2"/>
  <c r="E254" i="2" s="1"/>
  <c r="E255" i="2"/>
  <c r="G342" i="2"/>
  <c r="E342" i="2" s="1"/>
  <c r="G70" i="2"/>
  <c r="E71" i="2"/>
  <c r="G331" i="2"/>
  <c r="G327" i="2"/>
  <c r="G323" i="2"/>
  <c r="G319" i="2"/>
  <c r="G200" i="2"/>
  <c r="G196" i="2"/>
  <c r="G192" i="2"/>
  <c r="G188" i="2"/>
  <c r="G185" i="2"/>
  <c r="G182" i="2"/>
  <c r="G178" i="2"/>
  <c r="G175" i="2"/>
  <c r="G172" i="2"/>
  <c r="G168" i="2"/>
  <c r="G165" i="2"/>
  <c r="G161" i="2"/>
  <c r="G158" i="2"/>
  <c r="G155" i="2"/>
  <c r="G152" i="2"/>
  <c r="G148" i="2"/>
  <c r="G142" i="2"/>
  <c r="G139" i="2"/>
  <c r="E417" i="2" l="1"/>
  <c r="G404" i="2"/>
  <c r="E404" i="2" s="1"/>
  <c r="E367" i="2"/>
  <c r="G341" i="2"/>
  <c r="E341" i="2" s="1"/>
  <c r="G147" i="2"/>
  <c r="E147" i="2" s="1"/>
  <c r="E148" i="2"/>
  <c r="G167" i="2"/>
  <c r="E167" i="2" s="1"/>
  <c r="E168" i="2"/>
  <c r="G187" i="2"/>
  <c r="E187" i="2" s="1"/>
  <c r="E188" i="2"/>
  <c r="G326" i="2"/>
  <c r="E327" i="2"/>
  <c r="G322" i="2"/>
  <c r="E323" i="2"/>
  <c r="G164" i="2"/>
  <c r="E165" i="2"/>
  <c r="G181" i="2"/>
  <c r="E181" i="2" s="1"/>
  <c r="E182" i="2"/>
  <c r="G184" i="2"/>
  <c r="E184" i="2" s="1"/>
  <c r="E185" i="2"/>
  <c r="G160" i="2"/>
  <c r="E160" i="2" s="1"/>
  <c r="E161" i="2"/>
  <c r="G318" i="2"/>
  <c r="E319" i="2"/>
  <c r="G157" i="2"/>
  <c r="E157" i="2" s="1"/>
  <c r="E158" i="2"/>
  <c r="G177" i="2"/>
  <c r="E177" i="2" s="1"/>
  <c r="E178" i="2"/>
  <c r="G199" i="2"/>
  <c r="E200" i="2"/>
  <c r="G141" i="2"/>
  <c r="E141" i="2" s="1"/>
  <c r="E142" i="2"/>
  <c r="G138" i="2"/>
  <c r="E138" i="2" s="1"/>
  <c r="E139" i="2"/>
  <c r="G154" i="2"/>
  <c r="E154" i="2" s="1"/>
  <c r="E155" i="2"/>
  <c r="G174" i="2"/>
  <c r="E174" i="2" s="1"/>
  <c r="E175" i="2"/>
  <c r="G195" i="2"/>
  <c r="E196" i="2"/>
  <c r="E405" i="2"/>
  <c r="G151" i="2"/>
  <c r="E151" i="2" s="1"/>
  <c r="E152" i="2"/>
  <c r="G171" i="2"/>
  <c r="E171" i="2" s="1"/>
  <c r="E172" i="2"/>
  <c r="G191" i="2"/>
  <c r="E192" i="2"/>
  <c r="G330" i="2"/>
  <c r="E331" i="2"/>
  <c r="G65" i="2"/>
  <c r="E65" i="2" s="1"/>
  <c r="E70" i="2"/>
  <c r="G170" i="2" l="1"/>
  <c r="E170" i="2" s="1"/>
  <c r="G180" i="2"/>
  <c r="E180" i="2" s="1"/>
  <c r="G190" i="2"/>
  <c r="E190" i="2" s="1"/>
  <c r="E191" i="2"/>
  <c r="G317" i="2"/>
  <c r="E317" i="2" s="1"/>
  <c r="E318" i="2"/>
  <c r="G325" i="2"/>
  <c r="E325" i="2" s="1"/>
  <c r="E326" i="2"/>
  <c r="G321" i="2"/>
  <c r="E321" i="2" s="1"/>
  <c r="E322" i="2"/>
  <c r="G198" i="2"/>
  <c r="E198" i="2" s="1"/>
  <c r="E199" i="2"/>
  <c r="G150" i="2"/>
  <c r="E150" i="2" s="1"/>
  <c r="G163" i="2"/>
  <c r="E163" i="2" s="1"/>
  <c r="E164" i="2"/>
  <c r="G329" i="2"/>
  <c r="E329" i="2" s="1"/>
  <c r="E330" i="2"/>
  <c r="G194" i="2"/>
  <c r="E194" i="2" s="1"/>
  <c r="E195" i="2"/>
  <c r="G252" i="2"/>
  <c r="E252" i="2" s="1"/>
  <c r="G232" i="2"/>
  <c r="G12" i="2"/>
  <c r="G15" i="2"/>
  <c r="E15" i="2" s="1"/>
  <c r="G231" i="2" l="1"/>
  <c r="E232" i="2"/>
  <c r="G11" i="2"/>
  <c r="E11" i="2" s="1"/>
  <c r="E12" i="2"/>
  <c r="G14" i="2"/>
  <c r="G113" i="2"/>
  <c r="E113" i="2" s="1"/>
  <c r="G402" i="2"/>
  <c r="G288" i="2"/>
  <c r="E288" i="2" s="1"/>
  <c r="G220" i="2"/>
  <c r="G99" i="2"/>
  <c r="E99" i="2" s="1"/>
  <c r="G63" i="2"/>
  <c r="G60" i="2"/>
  <c r="E60" i="2" s="1"/>
  <c r="G55" i="2"/>
  <c r="E55" i="2" s="1"/>
  <c r="G399" i="2"/>
  <c r="E399" i="2" s="1"/>
  <c r="G395" i="2"/>
  <c r="E395" i="2" s="1"/>
  <c r="G391" i="2"/>
  <c r="E391" i="2" s="1"/>
  <c r="G389" i="2"/>
  <c r="E389" i="2" s="1"/>
  <c r="G378" i="2"/>
  <c r="G374" i="2"/>
  <c r="G339" i="2"/>
  <c r="G335" i="2"/>
  <c r="G311" i="2"/>
  <c r="G310" i="2" s="1"/>
  <c r="G309" i="2" s="1"/>
  <c r="G307" i="2"/>
  <c r="E307" i="2" s="1"/>
  <c r="G302" i="2"/>
  <c r="G301" i="2" s="1"/>
  <c r="G291" i="2"/>
  <c r="E291" i="2" s="1"/>
  <c r="G286" i="2"/>
  <c r="E286" i="2" s="1"/>
  <c r="G282" i="2"/>
  <c r="G276" i="2"/>
  <c r="G273" i="2"/>
  <c r="G270" i="2"/>
  <c r="G261" i="2"/>
  <c r="G251" i="2"/>
  <c r="E251" i="2" s="1"/>
  <c r="G237" i="2"/>
  <c r="G224" i="2"/>
  <c r="G215" i="2"/>
  <c r="G214" i="2" s="1"/>
  <c r="G209" i="2"/>
  <c r="G206" i="2"/>
  <c r="G145" i="2"/>
  <c r="G133" i="2"/>
  <c r="G128" i="2"/>
  <c r="G125" i="2"/>
  <c r="E125" i="2" s="1"/>
  <c r="G123" i="2"/>
  <c r="E123" i="2" s="1"/>
  <c r="G121" i="2"/>
  <c r="E121" i="2" s="1"/>
  <c r="G97" i="2"/>
  <c r="E97" i="2" s="1"/>
  <c r="G89" i="2"/>
  <c r="G85" i="2"/>
  <c r="E85" i="2" s="1"/>
  <c r="G81" i="2"/>
  <c r="G78" i="2"/>
  <c r="G53" i="2"/>
  <c r="E53" i="2" s="1"/>
  <c r="G49" i="2"/>
  <c r="G46" i="2"/>
  <c r="G43" i="2"/>
  <c r="G37" i="2"/>
  <c r="G30" i="2"/>
  <c r="E384" i="2" l="1"/>
  <c r="G381" i="2"/>
  <c r="E103" i="2"/>
  <c r="G96" i="2"/>
  <c r="G48" i="2"/>
  <c r="E48" i="2" s="1"/>
  <c r="E49" i="2"/>
  <c r="G127" i="2"/>
  <c r="E127" i="2" s="1"/>
  <c r="E128" i="2"/>
  <c r="G223" i="2"/>
  <c r="E223" i="2" s="1"/>
  <c r="E224" i="2"/>
  <c r="G275" i="2"/>
  <c r="E275" i="2" s="1"/>
  <c r="E276" i="2"/>
  <c r="E311" i="2"/>
  <c r="G401" i="2"/>
  <c r="E401" i="2" s="1"/>
  <c r="E402" i="2"/>
  <c r="G230" i="2"/>
  <c r="E230" i="2" s="1"/>
  <c r="E231" i="2"/>
  <c r="E214" i="2"/>
  <c r="E215" i="2"/>
  <c r="G269" i="2"/>
  <c r="E270" i="2"/>
  <c r="E301" i="2"/>
  <c r="E302" i="2"/>
  <c r="G377" i="2"/>
  <c r="E378" i="2"/>
  <c r="G219" i="2"/>
  <c r="E219" i="2" s="1"/>
  <c r="E220" i="2"/>
  <c r="G45" i="2"/>
  <c r="E45" i="2" s="1"/>
  <c r="E46" i="2"/>
  <c r="G272" i="2"/>
  <c r="E272" i="2" s="1"/>
  <c r="E273" i="2"/>
  <c r="G42" i="2"/>
  <c r="E42" i="2" s="1"/>
  <c r="E43" i="2"/>
  <c r="G77" i="2"/>
  <c r="E77" i="2" s="1"/>
  <c r="E78" i="2"/>
  <c r="G205" i="2"/>
  <c r="E205" i="2" s="1"/>
  <c r="E206" i="2"/>
  <c r="G260" i="2"/>
  <c r="E261" i="2"/>
  <c r="G373" i="2"/>
  <c r="E374" i="2"/>
  <c r="G208" i="2"/>
  <c r="E208" i="2" s="1"/>
  <c r="E209" i="2"/>
  <c r="G144" i="2"/>
  <c r="E145" i="2"/>
  <c r="G338" i="2"/>
  <c r="E339" i="2"/>
  <c r="G10" i="2"/>
  <c r="E14" i="2"/>
  <c r="G132" i="2"/>
  <c r="E132" i="2" s="1"/>
  <c r="E133" i="2"/>
  <c r="G236" i="2"/>
  <c r="E237" i="2"/>
  <c r="G281" i="2"/>
  <c r="E282" i="2"/>
  <c r="G334" i="2"/>
  <c r="E335" i="2"/>
  <c r="G88" i="2"/>
  <c r="E88" i="2" s="1"/>
  <c r="E89" i="2"/>
  <c r="G80" i="2"/>
  <c r="E80" i="2" s="1"/>
  <c r="E81" i="2"/>
  <c r="G62" i="2"/>
  <c r="E62" i="2" s="1"/>
  <c r="E63" i="2"/>
  <c r="G36" i="2"/>
  <c r="E37" i="2"/>
  <c r="G29" i="2"/>
  <c r="E30" i="2"/>
  <c r="G52" i="2"/>
  <c r="G112" i="2"/>
  <c r="E112" i="2" s="1"/>
  <c r="G120" i="2"/>
  <c r="G59" i="2"/>
  <c r="G285" i="2"/>
  <c r="E285" i="2" s="1"/>
  <c r="G84" i="2"/>
  <c r="G250" i="2"/>
  <c r="G290" i="2"/>
  <c r="E290" i="2" s="1"/>
  <c r="G306" i="2"/>
  <c r="E306" i="2" s="1"/>
  <c r="G398" i="2"/>
  <c r="G388" i="2"/>
  <c r="G394" i="2"/>
  <c r="G95" i="2" l="1"/>
  <c r="E95" i="2" s="1"/>
  <c r="E281" i="2"/>
  <c r="G263" i="2"/>
  <c r="E263" i="2" s="1"/>
  <c r="G76" i="2"/>
  <c r="E76" i="2" s="1"/>
  <c r="G41" i="2"/>
  <c r="E41" i="2" s="1"/>
  <c r="E269" i="2"/>
  <c r="G213" i="2"/>
  <c r="E213" i="2" s="1"/>
  <c r="G222" i="2"/>
  <c r="E222" i="2" s="1"/>
  <c r="E96" i="2"/>
  <c r="G235" i="2"/>
  <c r="E236" i="2"/>
  <c r="G337" i="2"/>
  <c r="E337" i="2" s="1"/>
  <c r="E338" i="2"/>
  <c r="G9" i="2"/>
  <c r="E9" i="2" s="1"/>
  <c r="E10" i="2"/>
  <c r="G259" i="2"/>
  <c r="E259" i="2" s="1"/>
  <c r="E260" i="2"/>
  <c r="E309" i="2"/>
  <c r="E310" i="2"/>
  <c r="G387" i="2"/>
  <c r="E387" i="2" s="1"/>
  <c r="E388" i="2"/>
  <c r="G131" i="2"/>
  <c r="E131" i="2" s="1"/>
  <c r="G393" i="2"/>
  <c r="E393" i="2" s="1"/>
  <c r="E394" i="2"/>
  <c r="G119" i="2"/>
  <c r="E119" i="2" s="1"/>
  <c r="E120" i="2"/>
  <c r="G333" i="2"/>
  <c r="E334" i="2"/>
  <c r="G137" i="2"/>
  <c r="E144" i="2"/>
  <c r="G372" i="2"/>
  <c r="E372" i="2" s="1"/>
  <c r="E373" i="2"/>
  <c r="G376" i="2"/>
  <c r="E376" i="2" s="1"/>
  <c r="E377" i="2"/>
  <c r="G380" i="2"/>
  <c r="E380" i="2" s="1"/>
  <c r="E381" i="2"/>
  <c r="G204" i="2"/>
  <c r="G51" i="2"/>
  <c r="E51" i="2" s="1"/>
  <c r="E52" i="2"/>
  <c r="G300" i="2"/>
  <c r="G397" i="2"/>
  <c r="E397" i="2" s="1"/>
  <c r="E398" i="2"/>
  <c r="E250" i="2"/>
  <c r="G87" i="2"/>
  <c r="E87" i="2" s="1"/>
  <c r="G83" i="2"/>
  <c r="E83" i="2" s="1"/>
  <c r="E84" i="2"/>
  <c r="G58" i="2"/>
  <c r="E59" i="2"/>
  <c r="G35" i="2"/>
  <c r="E35" i="2" s="1"/>
  <c r="E36" i="2"/>
  <c r="G28" i="2"/>
  <c r="E29" i="2"/>
  <c r="G284" i="2"/>
  <c r="G130" i="2" l="1"/>
  <c r="E130" i="2" s="1"/>
  <c r="G40" i="2"/>
  <c r="E40" i="2" s="1"/>
  <c r="E235" i="2"/>
  <c r="G234" i="2"/>
  <c r="E234" i="2" s="1"/>
  <c r="G371" i="2"/>
  <c r="E371" i="2" s="1"/>
  <c r="G118" i="2"/>
  <c r="E118" i="2" s="1"/>
  <c r="G212" i="2"/>
  <c r="E212" i="2" s="1"/>
  <c r="E333" i="2"/>
  <c r="G316" i="2"/>
  <c r="G299" i="2"/>
  <c r="E299" i="2" s="1"/>
  <c r="E300" i="2"/>
  <c r="G136" i="2"/>
  <c r="E137" i="2"/>
  <c r="G258" i="2"/>
  <c r="E258" i="2" s="1"/>
  <c r="E284" i="2"/>
  <c r="G203" i="2"/>
  <c r="E204" i="2"/>
  <c r="G57" i="2"/>
  <c r="E57" i="2" s="1"/>
  <c r="E58" i="2"/>
  <c r="E28" i="2"/>
  <c r="G27" i="2"/>
  <c r="E27" i="2" s="1"/>
  <c r="G75" i="2"/>
  <c r="E75" i="2" s="1"/>
  <c r="G211" i="2" l="1"/>
  <c r="E211" i="2" s="1"/>
  <c r="G315" i="2"/>
  <c r="E315" i="2" s="1"/>
  <c r="E316" i="2"/>
  <c r="G202" i="2"/>
  <c r="E202" i="2" s="1"/>
  <c r="E203" i="2"/>
  <c r="G135" i="2"/>
  <c r="E135" i="2" s="1"/>
  <c r="E136" i="2"/>
  <c r="G39" i="2"/>
  <c r="E39" i="2" s="1"/>
  <c r="G8" i="2"/>
  <c r="G74" i="2"/>
  <c r="E74" i="2" s="1"/>
  <c r="E8" i="2" l="1"/>
  <c r="G425" i="2"/>
  <c r="E425" i="2" s="1"/>
</calcChain>
</file>

<file path=xl/sharedStrings.xml><?xml version="1.0" encoding="utf-8"?>
<sst xmlns="http://schemas.openxmlformats.org/spreadsheetml/2006/main" count="1076" uniqueCount="408">
  <si>
    <t>Наименование</t>
  </si>
  <si>
    <t>Целевая статья</t>
  </si>
  <si>
    <t>Группы и подгруппы видов расходов</t>
  </si>
  <si>
    <t>Муниципальная программа "Строительство, реконструкция и капитальный ремонт объектов инженерной инфраструктуры на территории Людиновского района"</t>
  </si>
  <si>
    <t>02 0 00 00000</t>
  </si>
  <si>
    <t>Подпрограмма "Расширение сети газопроводов и строительство объектов газификации, объектов коммунальной инфраструктуры на территории Людиновского района"</t>
  </si>
  <si>
    <t>02 2 00 00000</t>
  </si>
  <si>
    <t>Основное мероприятие "Развитие инфраструктуры для обеспечения природным газом потребителей Людиновского района"</t>
  </si>
  <si>
    <t>02 2 01 00000</t>
  </si>
  <si>
    <t>Ремонт и обслуживание газопроводов на территории Людиновского района</t>
  </si>
  <si>
    <t>02 2 01 02000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</si>
  <si>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</si>
  <si>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</si>
  <si>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</si>
  <si>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</si>
  <si>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Основное мероприятие "Развитие объектов коммунальной инфраструктуры для обеспечения инженерными коммуникациями и подъездными путями земельных участков многодетных семей"</t>
  </si>
  <si>
    <t>02 2 02 00000</t>
  </si>
  <si>
    <t>Развитие объектов коммунальной инфраструктуры для обеспечения инженерными коммуникациями и подъездными путями земельных участков многодетных семей</t>
  </si>
  <si>
    <t>02 2 02 01000</t>
  </si>
  <si>
    <t>Муниципальная программа "Обеспечение доступным и комфортным жильем населения Людиновского района"</t>
  </si>
  <si>
    <t>05 0 00 00000</t>
  </si>
  <si>
    <t>Подпрограмма "Проведение капитального ремонта общего имущества в МКД, текущего ремонта жилых помещений, находящихся в муниципальной собственности"</t>
  </si>
  <si>
    <t>05 1 00 00000</t>
  </si>
  <si>
    <t>05 1 01 00000</t>
  </si>
  <si>
    <t>05 1 01 01000</t>
  </si>
  <si>
    <t>Ремонт и содержание жилых помещений, находящихся в муниципальной собственности, ремонт в МКД</t>
  </si>
  <si>
    <t>05 1 01 02000</t>
  </si>
  <si>
    <t>Оплата жилищно-коммунальных платежей в освободившихся жилых помещениях, находящихся в муниципальной собственности</t>
  </si>
  <si>
    <t>05 1 01 03000</t>
  </si>
  <si>
    <t>Иные бюджетные ассигнования</t>
  </si>
  <si>
    <t>800</t>
  </si>
  <si>
    <t>Уплата налогов, сборов и иных платежей</t>
  </si>
  <si>
    <t>850</t>
  </si>
  <si>
    <t>Основное мероприятие "Взносы в Фонд капитального ремонта МКД Калужской области"</t>
  </si>
  <si>
    <t>05 1 02 00000</t>
  </si>
  <si>
    <t>Взносы в Фонд капитального ремонта МКД Калужской области за муниципальный жилищный фонд</t>
  </si>
  <si>
    <t>05 1 02 01000</t>
  </si>
  <si>
    <t>Подпрограмма "Обеспечение жильем молодых семей в городском поселении "Город Людиново"</t>
  </si>
  <si>
    <t>05 2 00 00000</t>
  </si>
  <si>
    <t>Основное мероприятие "Предоставление молодым семьям социальных выплат на приобретение жилья или строительство индивидуального жилого дома"</t>
  </si>
  <si>
    <t>05 2 01 00000</t>
  </si>
  <si>
    <t>Реализация мероприятий по обеспечению жильем молодых семей</t>
  </si>
  <si>
    <t>05 2 01 L4970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</si>
  <si>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</si>
  <si>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</si>
  <si>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</si>
  <si>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</si>
  <si>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Подпрограмма "Переселение граждан из аварийного жилищного фонда на территории городского поселения "Город Людиново"</t>
  </si>
  <si>
    <t>05 3 00 00000</t>
  </si>
  <si>
    <t>Основное мероприятие "Ликвидация аварийного жилищного фонда"</t>
  </si>
  <si>
    <t>05 3 02 00000</t>
  </si>
  <si>
    <t>Снос аварийных многоквартирных домов</t>
  </si>
  <si>
    <t>05 3 02 01000</t>
  </si>
  <si>
    <t>Муниципальная программа "Благоустройство территорий муниципального района"</t>
  </si>
  <si>
    <t>09 0 00 00000</t>
  </si>
  <si>
    <t>Подпрограмма "Благоустройство территорий муниципального района"</t>
  </si>
  <si>
    <t>09 1 00 00000</t>
  </si>
  <si>
    <t>Основное мероприятие "Организация похоронного дела, содержание кладбищ"</t>
  </si>
  <si>
    <t>09 1 01 00000</t>
  </si>
  <si>
    <t>Захоронение безродных, перевозка тел с места смерти</t>
  </si>
  <si>
    <t>09 1 01 01000</t>
  </si>
  <si>
    <t>Содержание мест захоронения</t>
  </si>
  <si>
    <t>09 1 01 02000</t>
  </si>
  <si>
    <t>Основное мероприятие "Содержание мест сбора (накопления) ТКО"</t>
  </si>
  <si>
    <t>09 1 02 00000</t>
  </si>
  <si>
    <t>Содержание мест сбора (накопления) ТКО</t>
  </si>
  <si>
    <t>09 1 02 01000</t>
  </si>
  <si>
    <t>Основное мероприятие "Благоустройство территорий многоквартирных домов и общественных пространств"</t>
  </si>
  <si>
    <t>09 1 03 00000</t>
  </si>
  <si>
    <t>Благоустройство территорий многоквартирных домов и общественных пространств</t>
  </si>
  <si>
    <t>09 1 03 01000</t>
  </si>
  <si>
    <t>09 1 04 00000</t>
  </si>
  <si>
    <t>09 1 04 01000</t>
  </si>
  <si>
    <t>Основное мероприятие "Прочие мероприятия"</t>
  </si>
  <si>
    <t>09 1 05 00000</t>
  </si>
  <si>
    <t>Прочие мероприятия</t>
  </si>
  <si>
    <t>09 1 05 01000</t>
  </si>
  <si>
    <t>Подпрограмма "Развитие МКУ "Людиновская служба заказчика"</t>
  </si>
  <si>
    <t>09 2 00 00000</t>
  </si>
  <si>
    <t>Основное мероприятие "Организация деятельности МКУ "Людиновская служба заказчика"</t>
  </si>
  <si>
    <t>09 2 01 00000</t>
  </si>
  <si>
    <t>Организация деятельности работы МКУ "Людиновская служба заказчика"</t>
  </si>
  <si>
    <t>09 2 01 01100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</si>
  <si>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</si>
  <si>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</si>
  <si>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</si>
  <si>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110</t>
  </si>
  <si>
    <t>Организация деятельности работы МКУ "Людиновская служба заказчика" (прочее содержание)</t>
  </si>
  <si>
    <t>09 2 01 01200</t>
  </si>
  <si>
    <t>09 3 00 00000</t>
  </si>
  <si>
    <t>09 3 01 00000</t>
  </si>
  <si>
    <t>09 3 01 01000</t>
  </si>
  <si>
    <t>Предоставление субсидий бюджетным, автономным учреждениям и иным некоммерческим организациям</t>
  </si>
  <si>
    <t>600</t>
  </si>
  <si>
    <t>Муниципальная программа "Обеспечение безопасности жизнедеятельности населения  муниципального района "Город Людиново и Людиновский район"</t>
  </si>
  <si>
    <t>10 0 00 00000</t>
  </si>
  <si>
    <t>Подпрограмма  "Обеспечение безопасности жизнедеятельности населения  муниципального района "Город Людиново и Людиновский район"</t>
  </si>
  <si>
    <t>10 1 00 00000</t>
  </si>
  <si>
    <t>10 1 01 00000</t>
  </si>
  <si>
    <t>10 1 01 01000</t>
  </si>
  <si>
    <t>10 1 02 00000</t>
  </si>
  <si>
    <t>10 1 02 01000</t>
  </si>
  <si>
    <t>10 1 03 00000</t>
  </si>
  <si>
    <t>10 1 03 01000</t>
  </si>
  <si>
    <t>10 1 05 00000</t>
  </si>
  <si>
    <t>10 1 05 01000</t>
  </si>
  <si>
    <t>Муниципальная программа "Экономическое развитие Людиновского района"</t>
  </si>
  <si>
    <t>15 0 00 00000</t>
  </si>
  <si>
    <t>Подпрограмма "Повышение транспортной доступности, улучшение качества пассажирских перевозок"</t>
  </si>
  <si>
    <t>15 3 00 00000</t>
  </si>
  <si>
    <t>Основное мероприятие "Направление средств бюджета на оплату работ, связанных с осуществлением регулярных перевозок по регулируемым тарифам в границах МР"</t>
  </si>
  <si>
    <t>15 3 03 00000</t>
  </si>
  <si>
    <t>Оплата работ, связанных с осуществлением регулярных перевозок по регулируемым тарифам городских маршрутов</t>
  </si>
  <si>
    <t>15 3 03 05000</t>
  </si>
  <si>
    <t>Обеспечение исполнения законодательства РФ в области организации перевозок</t>
  </si>
  <si>
    <t>15 3 03 07000</t>
  </si>
  <si>
    <t>Муниципальная программа "Развитие дорожного хозяйства в Людиновском районе"</t>
  </si>
  <si>
    <t>24 0 00 00000</t>
  </si>
  <si>
    <t>Подпрограмма "Совершенствование и развитие сети автомобильных дорог в Людиновском районе"</t>
  </si>
  <si>
    <t>24 1 00 00000</t>
  </si>
  <si>
    <t>Основное мероприятие "Строительство, реконструкция и капитальный ремонт и ремонт автомобильных дорог общего пользования местного значения"</t>
  </si>
  <si>
    <t>24 1 01 00000</t>
  </si>
  <si>
    <t>Строительство, реконструкция и капитальный ремонт и ремонт автомобильных дорог общего пользования местного значения</t>
  </si>
  <si>
    <t>24 1 01 01000</t>
  </si>
  <si>
    <t>Основное мероприятие "Ремонт автомобильных дорог частного сектора"</t>
  </si>
  <si>
    <t>24 1 02 00000</t>
  </si>
  <si>
    <t>Ремонт автомобильных дорог частного сектора</t>
  </si>
  <si>
    <t>24 1 02 01000</t>
  </si>
  <si>
    <t>Основное мероприятие "Диагностика мостовых сооружений"</t>
  </si>
  <si>
    <t>24 1 07 00000</t>
  </si>
  <si>
    <t>Разработка ПСД, диагностика, текущий ремонт и содержание мостовых сооружений</t>
  </si>
  <si>
    <t>24 1 07 01000</t>
  </si>
  <si>
    <t>Подпрограмма "Повышение безопасности дорожного движения в Людиновском районе"</t>
  </si>
  <si>
    <t>24 2 00 00000</t>
  </si>
  <si>
    <t>Основное мероприятие "Обустройство участков улично-дорожной сети пешеходными ограждениями</t>
  </si>
  <si>
    <t>24 2 01 00000</t>
  </si>
  <si>
    <t>Обустройство участков улично-дорожной сети пешеходными ограждениями, в том числе в зоне пешеходных переходов</t>
  </si>
  <si>
    <t>24 2 01 01000</t>
  </si>
  <si>
    <t>Основное мероприятие "Создание и оснащение в городе Людиново центра автоматизированной фиксации административных правонарушений в области дорожного движения"</t>
  </si>
  <si>
    <t>24 2 05 00000</t>
  </si>
  <si>
    <t>Создание и оснащение в городе Людиново центра автоматизированной фиксации административных правонарушений в области дорожного движения</t>
  </si>
  <si>
    <t>24 2 05 01000</t>
  </si>
  <si>
    <t>Муниципальная программа "Повышение эффективности использования топливно-энергетических ресурсов в Людиновском районе"</t>
  </si>
  <si>
    <t>30 0 00 00000</t>
  </si>
  <si>
    <t>Основное мероприятие "Организационные мероприятия по энергосбережению и повышению энергоэффективности в Людиновском районе"</t>
  </si>
  <si>
    <t>30 0 01 00000</t>
  </si>
  <si>
    <t>30 0 01 01000</t>
  </si>
  <si>
    <t>Основное мероприятие "Энергосбережение в сфере ЖКХ"</t>
  </si>
  <si>
    <t>30 0 02 00000</t>
  </si>
  <si>
    <t>Проведение мероприятий по модернизации системы отопления городской бани по ул. 20 лет Октября</t>
  </si>
  <si>
    <t>30 0 02 04000</t>
  </si>
  <si>
    <t>Устройство, реконструкция сетей уличного освещения в г. Людиново, прокладка электрических сетей, в том числе на вновь образованных улицах; приобретение энергосберегающего осветительного оборудования</t>
  </si>
  <si>
    <t>30 0 02 07000</t>
  </si>
  <si>
    <t>Субсидии на возмещение затрат, связанных с приобретением топливно-энергетических ресурсов предприятиям жилищно-коммунального хозяйства на территории района</t>
  </si>
  <si>
    <t>30 0 02 08000</t>
  </si>
  <si>
    <t>Реализация мероприятий по строительству, техническому перевооружению, модернизации и ремонту отопительных котельных с применением энергосберегающих оборудования и технологий; реконструкции, теплоизоляции и ремонту тепловых сетей и сетей горячего водоснабжения с применением современных технологий и материалов; организации систем индивидуального поквартирного теплоснабжения; внедрению энергосберегающих технологий и закупке оборудования в сфере жилищно-коммунального хозяйства</t>
  </si>
  <si>
    <t>30 0 02 S9111</t>
  </si>
  <si>
    <t>Основное мероприятие "Сокращение энергетических потерь в бюджетной сфере"</t>
  </si>
  <si>
    <t>30 0 03 00000</t>
  </si>
  <si>
    <t>Оплата за потребленные энергоресурсы за уличное освещение</t>
  </si>
  <si>
    <t>30 0 03 01000</t>
  </si>
  <si>
    <t>Оплата по энергосервисному контракту по содержанию и ремонту уличного освещения</t>
  </si>
  <si>
    <t>30 0 03 02000</t>
  </si>
  <si>
    <t>Муниципальная программа "Формирование современной городской среды на территории городского поселения "Город Людиново"</t>
  </si>
  <si>
    <t>31 0 00 00000</t>
  </si>
  <si>
    <t>Основное мероприятие "Выполнение комплекса работ по благоустройству территорий городского поселения "Город Людиново"</t>
  </si>
  <si>
    <t>31 0 01 00000</t>
  </si>
  <si>
    <t>Выполнение комплекса работ по благоустройству территорий городского поселения "Город Людиново"</t>
  </si>
  <si>
    <t>31 0 01 01000</t>
  </si>
  <si>
    <t>Проверка сметной документации на проведение работ по благоустройству территорий многоквартирных домов и общественных территорий</t>
  </si>
  <si>
    <t>31 0 01 02000</t>
  </si>
  <si>
    <t>Региональный проект "Формирование комфортной городской среды"</t>
  </si>
  <si>
    <t>31 0 F2 00000</t>
  </si>
  <si>
    <t>Реализация программ формирования современной городской среды</t>
  </si>
  <si>
    <t>31 0 F2 55550</t>
  </si>
  <si>
    <t>38 0 00 00000</t>
  </si>
  <si>
    <t>Основное мероприятие "Работы по межеванию и постановке на государственный кадастровый учет земельных участков, с целью последующего предоставления гражданам, имеющим трех и более детей"</t>
  </si>
  <si>
    <t>Работы по межеванию и постановке на государственный кадастровый учет земельных участков, с целью последующего предоставления гражданам, имеющим трех и более детей</t>
  </si>
  <si>
    <t>Основное мероприятие "Работы по межеванию и постановке на государственный кадастровый учет земельных участков с целью предоставления без проведения торгов, включая расходы на топографическую съемку, раздел и объединение земельных участков"</t>
  </si>
  <si>
    <t>Работы по межеванию и постановке на государственный кадастровый учет земельных участков с целью предоставления без проведения торгов, включая расходы на топографическую съемку, раздел и объединение земельных участков</t>
  </si>
  <si>
    <t>Основное мероприятие "Реализация Прогнозного плана (программы) приватизации муниципального имущества - расходы на оценку объектов, в том числе оценку изымаемых помещений"</t>
  </si>
  <si>
    <t>Реализация Прогнозного плана (программы) приватизации муниципального имущества - расходы на оценку объектов, в том числе оценку изымаемых помещений</t>
  </si>
  <si>
    <t>Основное мероприятие "Изготовление технической документации на объекты муниципального и выявленного бесхозного имущества"</t>
  </si>
  <si>
    <t>Изготовление технической документации на объекты муниципального и выявленного бесхозного имущества</t>
  </si>
  <si>
    <t>Основное мероприятие "Межевание и постановка на учет колодцев"</t>
  </si>
  <si>
    <t>Межевание и постановка на учет колодцев</t>
  </si>
  <si>
    <t>51 0 00 00000</t>
  </si>
  <si>
    <t>51 0 01 00000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</si>
  <si>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</si>
  <si>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51 0 01 00300</t>
  </si>
  <si>
    <t>Расходы на выплаты персоналу государственных (муниципальных) органов</t>
  </si>
  <si>
    <t>120</t>
  </si>
  <si>
    <t>Основное мероприятие "Реализация государственных функций, связанных с общегосударственными вопросами (членские взносы в совет муниципальных образований)"</t>
  </si>
  <si>
    <t>51 0 09 00000</t>
  </si>
  <si>
    <t>Реализация государственных функций, связанных с общегосударственными вопросами (членские взносы в совет муниципальных образований)</t>
  </si>
  <si>
    <t>51 0 09 00900</t>
  </si>
  <si>
    <t>Основное мероприятие "Резервные фонды местных администраций"</t>
  </si>
  <si>
    <t>51 0 14 00000</t>
  </si>
  <si>
    <t>Резервные фонды местных администраций</t>
  </si>
  <si>
    <t>51 0 14 00500</t>
  </si>
  <si>
    <t>Резервные средства</t>
  </si>
  <si>
    <t>870</t>
  </si>
  <si>
    <t>Основное мероприятие "Организационное, информационное и финансовое обеспечение деятельности органов ТОС"</t>
  </si>
  <si>
    <t>51 0 15 00000</t>
  </si>
  <si>
    <t>Организационное, информационное и финансовое обеспечение деятельности органов ТОС</t>
  </si>
  <si>
    <t>51 0 15 01000</t>
  </si>
  <si>
    <t>Основное мероприятие "Выплаты Почетным гражданам города Людиново"</t>
  </si>
  <si>
    <t>51 0 19 00000</t>
  </si>
  <si>
    <t>Выплаты Почетным гражданам города Людиново</t>
  </si>
  <si>
    <t>51 0 19 01000</t>
  </si>
  <si>
    <t>Иные выплаты населению</t>
  </si>
  <si>
    <t>360</t>
  </si>
  <si>
    <t>Основное мероприятие "Реализация проектов развития общественной инфраструктуры муниципальных образований, основанных на местных инициативах"</t>
  </si>
  <si>
    <t>51 0 21 00000</t>
  </si>
  <si>
    <t>Реализация проектов развития общественной инфраструктуры муниципальных образований Людиновского района, основанных на местных инициативах</t>
  </si>
  <si>
    <t>51 0 21 01000</t>
  </si>
  <si>
    <t>Основное мероприятие "Внесение изменений в документы территориального планирования и градостроительного зонирования муниципального района "Город Людиново и Людиновский район"</t>
  </si>
  <si>
    <t>Внесение изменений в документы территориального планирования и градостроительного зонирования муниципального района "Город Людиново и Людиновский район"</t>
  </si>
  <si>
    <t>Основное мероприятие "Разработка документации по планировке территории поселений"</t>
  </si>
  <si>
    <t>Разработка документации по планировке территории поселений</t>
  </si>
  <si>
    <t>Основное мероприятие "Разработка документации для участия в конкурсе "Малые города"</t>
  </si>
  <si>
    <t>Разработка документации для участия в конкурсе "Малые города"</t>
  </si>
  <si>
    <t>Муниципальная программа "Повышение правовой культуры населения, совершенствование и развитие избирательных технологий в Людиновском районе"</t>
  </si>
  <si>
    <t>79 0 00 00000</t>
  </si>
  <si>
    <t>Основное мероприятие "Повышение правовой культуры избирателей, в том числе молодых и будущих избирателей"</t>
  </si>
  <si>
    <t>79 0 03 00000</t>
  </si>
  <si>
    <t>Повышение правовой культуры избирателей, в том числе молодых и будущих избирателей</t>
  </si>
  <si>
    <t>79 0 03 01000</t>
  </si>
  <si>
    <t>Основное мероприятие "Оказание содействия избирательным комиссиям в подготовке референдумов, проведение выборов всех уровней, общероссийского голосования"</t>
  </si>
  <si>
    <t>79 0 05 00000</t>
  </si>
  <si>
    <t>Оказание содействия избирательным комиссиям в подготовке референдумов, проведение выборов всех уровней, общероссийского голосования.</t>
  </si>
  <si>
    <t>79 0 05 01000</t>
  </si>
  <si>
    <t>Основное мероприятие "Подведение итогов референдумов и выборов всех уровней. Проведение конкурса среди участников участковых избирательных комиссий"</t>
  </si>
  <si>
    <t>79 0 07 00000</t>
  </si>
  <si>
    <t>Подведение итогов референдумов и выборов всех уровней. Проведение конкурса среди участников участковых избирательных комиссий.</t>
  </si>
  <si>
    <t>79 0 07 01000</t>
  </si>
  <si>
    <t>Основное мероприятие "Проведение выборов, референдумов, общероссийского голосования"</t>
  </si>
  <si>
    <t>79 0 08 00000</t>
  </si>
  <si>
    <t>Проведение выборов, референдумов, общероссийского голосования</t>
  </si>
  <si>
    <t>79 0 08 01000</t>
  </si>
  <si>
    <t>Всего</t>
  </si>
  <si>
    <t>(в рублях)</t>
  </si>
  <si>
    <t>Предоставление молодым семьям социальных выплат на приобретение жилья или строительство индивидуального жилого дома</t>
  </si>
  <si>
    <t>05 2 01 01000</t>
  </si>
  <si>
    <t>830</t>
  </si>
  <si>
    <t>Исполнение судебных актов</t>
  </si>
  <si>
    <t>Реализация мероприятий по осуществлению дорожной деятельности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</si>
  <si>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</si>
  <si>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</si>
  <si>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Реализация проектов развития общественной инфраструктуры муниципальных образований</t>
  </si>
  <si>
    <t>51 0 21 00240</t>
  </si>
  <si>
    <t>Поощрения муниципальных образований Калужской области, участвующих в конкурсе "Лучшая муниципальная практика развития территорий ТОС"</t>
  </si>
  <si>
    <t>Закупка товаров, работ и услуг для государственных (муниципальных) нужд</t>
  </si>
  <si>
    <t>09 1 05 00270</t>
  </si>
  <si>
    <t>Основное мероприятие "Восстановление и развитие эксплуатационно-технического состояния объектов водопроводно-канализационного хозяйства Людиновского района"</t>
  </si>
  <si>
    <t>Разработка ПСД, строительство, капитальный ремонт, содержание водопроводных сетей</t>
  </si>
  <si>
    <t>02 1 02 00000</t>
  </si>
  <si>
    <t>02 1 02 01000</t>
  </si>
  <si>
    <t>02 1 02 11000</t>
  </si>
  <si>
    <t>Подпрограмма "Чистая вода в Людиновском районе"</t>
  </si>
  <si>
    <t>02 1 00 00000</t>
  </si>
  <si>
    <t>Предоставление субсидии ГП КО "Калугаоблводоканал" в целях возмещения части затрат в связи со строительством канализационного коллектора Д==1000 мм по ул. Герцена</t>
  </si>
  <si>
    <t>Основное мероприятие "Проведение капитального ремонта общего имущества в многоквартирных домах в рамках региональной программы капитального ремонта общего имущества в многоквартирных домах ,расположенных на территории Калужской области"</t>
  </si>
  <si>
    <t>Основное мероприятие "Выполнение работ по частному сектору г. Людиново"</t>
  </si>
  <si>
    <t>Выполнение работ по частному сектору г. Людиново</t>
  </si>
  <si>
    <t>Корректировка, актуализация схемы теплоснабжения г. Людиново, разработка и утверждение схем водоснабжения и водоотведения в городском поселении</t>
  </si>
  <si>
    <t>Проведение обследования жилых домов,  МКД для признания их аварийными, подлежащими капитальному ремонту, подготовка ПСД на проведение ремонта МКД</t>
  </si>
  <si>
    <t>Предупреждение и ликвидация последствий ЧС</t>
  </si>
  <si>
    <t>Организация информирования населения о ЧС ( в т.ч. мониторинг)</t>
  </si>
  <si>
    <t>Организация работы пунктов временного размещения населения</t>
  </si>
  <si>
    <t>Создание и своевременное восполнение резерва материальных ресурсов для ликвидации ЧС</t>
  </si>
  <si>
    <t>Основное мероприятие "Организация и осуществление мероприятий по ГО, защите населения и территории муниципального района от чрезвычайных ситуаций"</t>
  </si>
  <si>
    <t>Поддержание в готовности защитных сооружений ГО</t>
  </si>
  <si>
    <t>Создание и поддержание в состоянии постоянной готовности средств ГО</t>
  </si>
  <si>
    <t>Организация подготовки населения муниципального района в области ГОЧС</t>
  </si>
  <si>
    <t>Приобретение необходимого снаряжения, оборудования и инструмента для организации функционирования нештатного АСФ</t>
  </si>
  <si>
    <t>Подготовка аварийных формирований, их обеспечение спецодеждой и техническими средствами, покупка оборудования для мобильного пункта обогрева</t>
  </si>
  <si>
    <t>Основное мероприятие "Осуществление мероприятий по обеспечению безопасности людей на водных объектах, охране их жизни и здоровья"</t>
  </si>
  <si>
    <t>Содержание спасательной службы на водных объектах муниципального района</t>
  </si>
  <si>
    <t>Подготовка и проведение купального сезона (оборудование мест отдыха (пляжей), патрулирование и т.д.)</t>
  </si>
  <si>
    <t>Основное мероприятие "Обеспечение первичных мер пожарной безопасности в границах муниципального района, за границами городских и сельских населенных пунктов"</t>
  </si>
  <si>
    <t>Заключение договоров на профилактику и тушение пожаров в городских лесах</t>
  </si>
  <si>
    <t>Обеспечение деятельности подразделений ДПК</t>
  </si>
  <si>
    <t>Основное мероприятие" Антитеррористические мероприятия"</t>
  </si>
  <si>
    <t>Основное мероприятие" Защита государственной тайны"</t>
  </si>
  <si>
    <t>Закупка и обновления антивирусных программ для защищенного ПК</t>
  </si>
  <si>
    <t>Основное мероприятие" Мобилизационная работа"</t>
  </si>
  <si>
    <t>Закупка наглядных пособий, агитационных материалов</t>
  </si>
  <si>
    <t>10 1 01 02000</t>
  </si>
  <si>
    <t>10 1 01 03000</t>
  </si>
  <si>
    <t>10 1 01 04000</t>
  </si>
  <si>
    <t>10 1 02 02000</t>
  </si>
  <si>
    <t>10 1 02 03000</t>
  </si>
  <si>
    <t>10 1 02 04000</t>
  </si>
  <si>
    <t>10 1 03 02000</t>
  </si>
  <si>
    <t>10 1 04 00000</t>
  </si>
  <si>
    <t>10 1 04 01000</t>
  </si>
  <si>
    <t>10 1 04 02000</t>
  </si>
  <si>
    <t>10 1 04 03000</t>
  </si>
  <si>
    <t>10 1 05 02000</t>
  </si>
  <si>
    <t>10 1 05 03000</t>
  </si>
  <si>
    <t>10 1 06 00000</t>
  </si>
  <si>
    <t>10 1 06 01000</t>
  </si>
  <si>
    <t>10 1 07 00000</t>
  </si>
  <si>
    <t>10 1 07 01000</t>
  </si>
  <si>
    <t>10 1 08 00000</t>
  </si>
  <si>
    <t>10 0 08 01000</t>
  </si>
  <si>
    <t>Основное мероприятие" Формирование базы данных о муниципальном имуществе и земельных участках"</t>
  </si>
  <si>
    <t>38 0 01 00000</t>
  </si>
  <si>
    <t>38 0 01 01000</t>
  </si>
  <si>
    <t xml:space="preserve"> Формирование базы данных о муниципальном имуществе и земельных участках</t>
  </si>
  <si>
    <t>Основное мероприятие "Устранение реестровых ошибок для внесения сведений в ЕГРН границ (частей границ) населенных пунктов  муниципального района "Город Людиново и Людиновский район"</t>
  </si>
  <si>
    <t>Устранение реестровых ошибок для внесения сведений в ЕГРН границ (частей границ) населенных пунктов  муниципального района "Город Людиново и Людиновский район"</t>
  </si>
  <si>
    <t>58 0 01 01000</t>
  </si>
  <si>
    <t>58 0 05 00000</t>
  </si>
  <si>
    <t>58 0 05 01000</t>
  </si>
  <si>
    <t>Обустройство системы водоотведения с территории МКД</t>
  </si>
  <si>
    <t>Очистка и ремонт родников питьевой воды в г.Людиново (пробы воды)</t>
  </si>
  <si>
    <t>02 1 02 04000</t>
  </si>
  <si>
    <t>02 1 02 05000</t>
  </si>
  <si>
    <t>02 2 01 03000</t>
  </si>
  <si>
    <t>Основное мероприятие "Создание систем маршрутного ориентирования (установка новых и ремонт существующих дорожных знаков) и нанесение дорожной разметки"</t>
  </si>
  <si>
    <t>Создание систем маршрутного ориентирования (установка новых и ремонт существующих дорожных знаков) и нанесение дорожной разметки</t>
  </si>
  <si>
    <t>24 2 04 0000</t>
  </si>
  <si>
    <t>24 2 04 01000</t>
  </si>
  <si>
    <t>24 2 07 00000</t>
  </si>
  <si>
    <t>Разработка "Комплексной схемы организации дорожного движения " и "Проект организации дорожного движения" на территории ГП "Город Людиново"</t>
  </si>
  <si>
    <t>24 2 07 01000</t>
  </si>
  <si>
    <t>Бюджетные ассигнования на 2024 год</t>
  </si>
  <si>
    <t>30 0 03 04000</t>
  </si>
  <si>
    <t>Основное мероприятие "Участие в предупреждении и ликвидации последствий чрезвычайных ситуаций на территории муниципального района"</t>
  </si>
  <si>
    <t>Основное мероприятие "Разработка "Комплексной схемы организации дорожного движения" и "Проект организации дорожного движения" на территории ГП "Город Людиново"</t>
  </si>
  <si>
    <t>Основное мероприятие "Функционирование законодательных (представительных) органов государственной власти и представительных органов муниципальных образований"</t>
  </si>
  <si>
    <t>Субсидии юридическим лицам- производителям товаров работ, услуг</t>
  </si>
  <si>
    <t>Создание и содержание в целях ГО запасов продовольствия, медицинских средств индивидуальной защиты и иных средств ( в т.ч. ремонт складов, утилизация СИЗ)</t>
  </si>
  <si>
    <t>Основное мероприятие "Создание, содержание и организация деятельности АСФ"</t>
  </si>
  <si>
    <t>Изготовление и установка информационных знаков, баннеров, стендов,оргаждений</t>
  </si>
  <si>
    <t>Создание условий для забора воды из источников наружного водоснабжения, закупка оборудования для пожаротушения</t>
  </si>
  <si>
    <t>Решение задач по предотвращению угроз террористического характера, профилактики терроризма</t>
  </si>
  <si>
    <t>Оплата  за содержание и потребленные энергоресурсы (коммунальные платежи)</t>
  </si>
  <si>
    <t>Основное мероприятие "Разработка землеустроительной документации по описанию границ (части границ) населённых пунктов и территориальных зон муниципального района "Город Людиново и Людиновский район"</t>
  </si>
  <si>
    <t>Разработка землеустроительной документации по описанию границ (части границ) населённых пунктов и территориальных зон муниципального района "Город Людиново и Людиновский район"</t>
  </si>
  <si>
    <t>Муниципальная программа "Совершенствование деятельности органов местного самоуправления муниципального района "Город Людиново и Людиновский район"</t>
  </si>
  <si>
    <t>Муниципальная программа "Управление имущественным комплексом муниципального района "Город Людиново и Людиновский район"</t>
  </si>
  <si>
    <t>38 1 00 00000</t>
  </si>
  <si>
    <t>Подпрограмма "Управление земельными и муниципальными ресурсами Людиновского района"</t>
  </si>
  <si>
    <t>38 1 02 00000</t>
  </si>
  <si>
    <t>38 1 02 01000</t>
  </si>
  <si>
    <t>38 1 06 00000</t>
  </si>
  <si>
    <t>38 1 06 01000</t>
  </si>
  <si>
    <t>38 1 08 00000</t>
  </si>
  <si>
    <t>38 1 08 01000</t>
  </si>
  <si>
    <t>38 1 09 00000</t>
  </si>
  <si>
    <t>38 1 09 01000</t>
  </si>
  <si>
    <t>38 1 14 00000</t>
  </si>
  <si>
    <t>38 2 00 00000</t>
  </si>
  <si>
    <t>Подпрограмма "Совершенствование системы градостроительного регулирования на территории муниципального района "Город Людиново и Людиновский район"</t>
  </si>
  <si>
    <t>38 2 01 00000</t>
  </si>
  <si>
    <t>38 2 01 S7030</t>
  </si>
  <si>
    <t>38 2 04 00000</t>
  </si>
  <si>
    <t>38 2 04 01000</t>
  </si>
  <si>
    <t>38 2 06 00000</t>
  </si>
  <si>
    <t>38 2 06 01000</t>
  </si>
  <si>
    <t>38 2 07 00000</t>
  </si>
  <si>
    <t>02 1 03 00000</t>
  </si>
  <si>
    <t>Компенсация части тарифа за водоснабжение и водоотведение в связи с реализацией инвестиционной программы</t>
  </si>
  <si>
    <t>02 1 03 01000</t>
  </si>
  <si>
    <t>+ , -</t>
  </si>
  <si>
    <t>Финансовое обеспечение расходных обязательств муниципальных образований Калужской области (Благоустройство площади Победы и прилегающей к ней территории)</t>
  </si>
  <si>
    <t>Субсидии автономным учреждениям</t>
  </si>
  <si>
    <t>09 1 05 00150</t>
  </si>
  <si>
    <t>620</t>
  </si>
  <si>
    <t>Поощрения муниципальных образований Калужской области - победителей регионального этапа конкурса "Лучшая муниципальная практика"</t>
  </si>
  <si>
    <t>09 1 05 00560</t>
  </si>
  <si>
    <t>Подпрограмма "Развитие МАУ "Агентство "Мой город"</t>
  </si>
  <si>
    <t>Основное мероприятие "Субсидия МАУ "Агентство "Мой город" на выполнение муниципального задания"</t>
  </si>
  <si>
    <t>Субсидия МАУ "Агентство "Мой город" на выполнение муниципального задания</t>
  </si>
  <si>
    <t xml:space="preserve">24 1 01 S5070 </t>
  </si>
  <si>
    <t>Основное мероприятие "Оформление земельных участков под дорогами"</t>
  </si>
  <si>
    <t>Паспортизация автомобильных дорог общего пользования местного значения на территории Людиновского района</t>
  </si>
  <si>
    <t>24 1 06 00000</t>
  </si>
  <si>
    <t>24 1 06 01000</t>
  </si>
  <si>
    <t>Основное мероприятие "Установка светофорных объектов и искусственных неровностей"</t>
  </si>
  <si>
    <t>24 2 02 00000</t>
  </si>
  <si>
    <t>24 2 02 01000</t>
  </si>
  <si>
    <t xml:space="preserve">24 2 02 S5070 </t>
  </si>
  <si>
    <t>Разработка ПСД отопительных котельных с применением энергосберегающего оборудования и технологий, выполнение мероприятий по ремонту зданий котельных и теплотрасс</t>
  </si>
  <si>
    <t>30 0 02 01000</t>
  </si>
  <si>
    <t>38 2 07 01000</t>
  </si>
  <si>
    <t>880</t>
  </si>
  <si>
    <t>Специальные расходы</t>
  </si>
  <si>
    <t>Установка светофорных объектов и искусственных неровностей, Т7 и искусственных неровностей, в т.ч. светофоров со звуковым сигналом для слабовидящих</t>
  </si>
  <si>
    <t>Поощрение муниципальных образований Калужской области за достижение наилучших показателей социально-экономического развития городских округов и муниципальных районов Калужской области</t>
  </si>
  <si>
    <t>30 0 02 86060</t>
  </si>
  <si>
    <t>Основное мероприятие "Проектно-изыскательские работы"</t>
  </si>
  <si>
    <t>Проектно-изыскательские работы</t>
  </si>
  <si>
    <t>38 2 02 01000</t>
  </si>
  <si>
    <t>Основное мероприятие "Поощрение руководителей учреждений и организаций Людиновского района за оказание содействия в проведении выборов, референдумов, общероссийских голосований"</t>
  </si>
  <si>
    <t>Поощрение руководителей учреждений и организаций Людиновского района за оказание содействия в проведении выборов, референдумов, общероссийских голосований</t>
  </si>
  <si>
    <t>79 0 09 00000</t>
  </si>
  <si>
    <t>79 0 09 01000</t>
  </si>
  <si>
    <t>38 2 02 00000</t>
  </si>
  <si>
    <t>Финансовое обеспечение расходных обязательств муниципальных образований Калужской области (Изготовление навеса (эллинга) для хранения спортивного оборудования по адресу: Калужская область, г. Людиново, ул. К.Либкнехта)</t>
  </si>
  <si>
    <t>09 1 05 02150</t>
  </si>
  <si>
    <t xml:space="preserve">Исполнение расходов бюджета городского поселения "Город Людиново" за 2024 год по целевым статьям (муниципальным программам и непрограммным направлениям деятельности) классификации расходов бюджета </t>
  </si>
  <si>
    <t>Бюджетные ассигнования в соответствии с решением Городской Думы от 26.12.2023 г. № 171-р (в ред. от 26.12.2024 г. № 229-р)</t>
  </si>
  <si>
    <t>Исполнено</t>
  </si>
  <si>
    <t xml:space="preserve">Приложение № 4                                                                                                                                                                 к решению Городской Думы городского поселения "Город Людиново" "Об исполнении бюджета городского поселения "Город Людиново" за 2024 год"                                                                                                                                                          от 10.06.2025 № 250-р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</si>
</sst>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6" x14ac:knownFonts="1"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65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3">
    <xf numFmtId="0" fontId="0" fillId="0" borderId="0"/>
    <xf numFmtId="0" fontId="1" fillId="0" borderId="1">
      <alignment horizontal="left" vertical="top" wrapText="1"/>
    </xf>
    <xf numFmtId="0" fontId="2" fillId="0" borderId="1"/>
    <xf numFmtId="0" fontId="1" fillId="0" borderId="1">
      <alignment horizontal="right" vertical="top" wrapText="1"/>
    </xf>
    <xf numFmtId="0" fontId="3" fillId="0" borderId="1">
      <alignment horizontal="center" wrapText="1"/>
    </xf>
    <xf numFmtId="0" fontId="1" fillId="0" borderId="1">
      <alignment horizontal="right"/>
    </xf>
    <xf numFmtId="0" fontId="4" fillId="0" borderId="2">
      <alignment horizontal="center" vertical="center" wrapText="1"/>
    </xf>
    <xf numFmtId="0" fontId="1" fillId="0" borderId="2">
      <alignment horizontal="center" vertical="center" shrinkToFit="1"/>
    </xf>
    <xf numFmtId="49" fontId="4" fillId="0" borderId="2">
      <alignment horizontal="left" vertical="top" wrapText="1"/>
    </xf>
    <xf numFmtId="49" fontId="4" fillId="0" borderId="2">
      <alignment horizontal="center" vertical="top" wrapText="1"/>
    </xf>
    <xf numFmtId="4" fontId="4" fillId="2" borderId="2">
      <alignment horizontal="right" vertical="top" shrinkToFit="1"/>
    </xf>
    <xf numFmtId="49" fontId="1" fillId="0" borderId="2">
      <alignment horizontal="left" vertical="top" wrapText="1"/>
    </xf>
    <xf numFmtId="49" fontId="1" fillId="0" borderId="2">
      <alignment horizontal="center" vertical="top" wrapText="1"/>
    </xf>
    <xf numFmtId="4" fontId="1" fillId="2" borderId="2">
      <alignment horizontal="right" vertical="top" shrinkToFit="1"/>
    </xf>
    <xf numFmtId="0" fontId="4" fillId="0" borderId="2">
      <alignment horizontal="left"/>
    </xf>
    <xf numFmtId="0" fontId="1" fillId="0" borderId="3"/>
    <xf numFmtId="0" fontId="1" fillId="0" borderId="1">
      <alignment horizontal="left" wrapText="1"/>
    </xf>
    <xf numFmtId="0" fontId="7" fillId="0" borderId="0"/>
    <xf numFmtId="0" fontId="7" fillId="0" borderId="0"/>
    <xf numFmtId="0" fontId="7" fillId="0" borderId="0"/>
    <xf numFmtId="0" fontId="5" fillId="0" borderId="1"/>
    <xf numFmtId="0" fontId="5" fillId="0" borderId="1"/>
    <xf numFmtId="0" fontId="6" fillId="3" borderId="1"/>
  </cellStyleXfs>
  <cellXfs count="67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/>
    <xf numFmtId="0" fontId="8" fillId="0" borderId="1" xfId="1" applyNumberFormat="1" applyFont="1" applyAlignment="1" applyProtection="1">
      <alignment vertical="top" wrapText="1"/>
    </xf>
    <xf numFmtId="0" fontId="8" fillId="0" borderId="1" xfId="1" applyNumberFormat="1" applyFont="1" applyProtection="1">
      <alignment horizontal="left" vertical="top" wrapText="1"/>
    </xf>
    <xf numFmtId="0" fontId="8" fillId="0" borderId="1" xfId="3" applyNumberFormat="1" applyFont="1" applyProtection="1">
      <alignment horizontal="right" vertical="top" wrapText="1"/>
    </xf>
    <xf numFmtId="0" fontId="8" fillId="0" borderId="3" xfId="15" applyNumberFormat="1" applyFont="1" applyProtection="1"/>
    <xf numFmtId="0" fontId="7" fillId="0" borderId="0" xfId="0" applyFont="1" applyProtection="1">
      <protection locked="0"/>
    </xf>
    <xf numFmtId="0" fontId="10" fillId="4" borderId="4" xfId="0" applyFont="1" applyFill="1" applyBorder="1" applyAlignment="1">
      <alignment vertical="top" wrapText="1"/>
    </xf>
    <xf numFmtId="49" fontId="8" fillId="0" borderId="2" xfId="11" applyNumberFormat="1" applyFont="1" applyAlignment="1" applyProtection="1">
      <alignment horizontal="left" vertical="top" wrapText="1"/>
    </xf>
    <xf numFmtId="0" fontId="2" fillId="0" borderId="1" xfId="2" applyNumberFormat="1" applyAlignment="1" applyProtection="1">
      <alignment vertical="top"/>
    </xf>
    <xf numFmtId="0" fontId="0" fillId="0" borderId="0" xfId="0" applyAlignment="1" applyProtection="1">
      <alignment vertical="top"/>
      <protection locked="0"/>
    </xf>
    <xf numFmtId="49" fontId="9" fillId="0" borderId="2" xfId="8" applyNumberFormat="1" applyFont="1" applyAlignment="1" applyProtection="1">
      <alignment horizontal="left" vertical="top" wrapText="1"/>
    </xf>
    <xf numFmtId="49" fontId="9" fillId="0" borderId="2" xfId="9" applyNumberFormat="1" applyFont="1" applyAlignment="1" applyProtection="1">
      <alignment horizontal="center" vertical="top" wrapText="1"/>
    </xf>
    <xf numFmtId="4" fontId="9" fillId="2" borderId="2" xfId="10" applyNumberFormat="1" applyFont="1" applyAlignment="1" applyProtection="1">
      <alignment horizontal="right" vertical="top" shrinkToFit="1"/>
    </xf>
    <xf numFmtId="49" fontId="8" fillId="0" borderId="2" xfId="9" applyNumberFormat="1" applyFont="1" applyAlignment="1" applyProtection="1">
      <alignment horizontal="center" vertical="top" wrapText="1"/>
    </xf>
    <xf numFmtId="49" fontId="8" fillId="0" borderId="2" xfId="12" applyNumberFormat="1" applyFont="1" applyAlignment="1" applyProtection="1">
      <alignment horizontal="center" vertical="top" wrapText="1"/>
    </xf>
    <xf numFmtId="4" fontId="8" fillId="2" borderId="2" xfId="10" applyNumberFormat="1" applyFont="1" applyAlignment="1" applyProtection="1">
      <alignment horizontal="right" vertical="top" shrinkToFit="1"/>
    </xf>
    <xf numFmtId="4" fontId="8" fillId="2" borderId="2" xfId="13" applyNumberFormat="1" applyFont="1" applyAlignment="1" applyProtection="1">
      <alignment horizontal="right" vertical="top" shrinkToFit="1"/>
    </xf>
    <xf numFmtId="164" fontId="8" fillId="0" borderId="2" xfId="11" applyNumberFormat="1" applyFont="1" applyAlignment="1" applyProtection="1">
      <alignment horizontal="left" vertical="top" wrapText="1"/>
    </xf>
    <xf numFmtId="0" fontId="9" fillId="0" borderId="2" xfId="14" applyNumberFormat="1" applyFont="1" applyAlignment="1" applyProtection="1">
      <alignment horizontal="left" vertical="top"/>
    </xf>
    <xf numFmtId="0" fontId="9" fillId="0" borderId="2" xfId="7" applyNumberFormat="1" applyFont="1" applyAlignment="1" applyProtection="1">
      <alignment horizontal="center" vertical="top" shrinkToFit="1"/>
    </xf>
    <xf numFmtId="0" fontId="11" fillId="0" borderId="1" xfId="2" applyNumberFormat="1" applyFont="1" applyAlignment="1" applyProtection="1">
      <alignment vertical="top"/>
    </xf>
    <xf numFmtId="0" fontId="12" fillId="0" borderId="0" xfId="0" applyFont="1" applyAlignment="1" applyProtection="1">
      <alignment vertical="top"/>
      <protection locked="0"/>
    </xf>
    <xf numFmtId="49" fontId="13" fillId="0" borderId="2" xfId="11" applyNumberFormat="1" applyFont="1" applyProtection="1">
      <alignment horizontal="left" vertical="top" wrapText="1"/>
    </xf>
    <xf numFmtId="49" fontId="13" fillId="0" borderId="2" xfId="12" applyNumberFormat="1" applyFont="1" applyProtection="1">
      <alignment horizontal="center" vertical="top" wrapText="1"/>
    </xf>
    <xf numFmtId="49" fontId="13" fillId="0" borderId="2" xfId="11" applyNumberFormat="1" applyFont="1" applyAlignment="1" applyProtection="1">
      <alignment horizontal="left" vertical="top" wrapText="1"/>
    </xf>
    <xf numFmtId="49" fontId="13" fillId="0" borderId="2" xfId="12" applyNumberFormat="1" applyFont="1" applyAlignment="1" applyProtection="1">
      <alignment horizontal="center" vertical="top" wrapText="1"/>
    </xf>
    <xf numFmtId="0" fontId="8" fillId="0" borderId="2" xfId="2" applyNumberFormat="1" applyFont="1" applyBorder="1" applyAlignment="1" applyProtection="1">
      <alignment vertical="top" wrapText="1"/>
    </xf>
    <xf numFmtId="1" fontId="8" fillId="0" borderId="2" xfId="8" applyNumberFormat="1" applyFont="1" applyAlignment="1" applyProtection="1">
      <alignment horizontal="center" vertical="top" shrinkToFit="1"/>
    </xf>
    <xf numFmtId="49" fontId="14" fillId="0" borderId="2" xfId="11" applyNumberFormat="1" applyFont="1" applyAlignment="1" applyProtection="1">
      <alignment horizontal="left" vertical="top" wrapText="1"/>
    </xf>
    <xf numFmtId="49" fontId="14" fillId="0" borderId="2" xfId="12" applyNumberFormat="1" applyFont="1" applyAlignment="1" applyProtection="1">
      <alignment horizontal="center" vertical="top" wrapText="1"/>
    </xf>
    <xf numFmtId="49" fontId="14" fillId="0" borderId="2" xfId="11" applyNumberFormat="1" applyFont="1" applyProtection="1">
      <alignment horizontal="left" vertical="top" wrapText="1"/>
    </xf>
    <xf numFmtId="49" fontId="14" fillId="0" borderId="2" xfId="12" applyNumberFormat="1" applyFont="1" applyProtection="1">
      <alignment horizontal="center" vertical="top" wrapText="1"/>
    </xf>
    <xf numFmtId="4" fontId="13" fillId="2" borderId="2" xfId="13" applyNumberFormat="1" applyFont="1" applyAlignment="1" applyProtection="1">
      <alignment horizontal="right" vertical="top" shrinkToFit="1"/>
    </xf>
    <xf numFmtId="49" fontId="8" fillId="0" borderId="2" xfId="8" applyNumberFormat="1" applyFont="1" applyAlignment="1" applyProtection="1">
      <alignment horizontal="left" vertical="top" wrapText="1"/>
    </xf>
    <xf numFmtId="0" fontId="15" fillId="0" borderId="4" xfId="0" applyFont="1" applyFill="1" applyBorder="1" applyAlignment="1">
      <alignment vertical="center" wrapText="1"/>
    </xf>
    <xf numFmtId="49" fontId="10" fillId="0" borderId="2" xfId="11" applyNumberFormat="1" applyFont="1" applyAlignment="1" applyProtection="1">
      <alignment horizontal="left" vertical="top" wrapText="1"/>
    </xf>
    <xf numFmtId="49" fontId="10" fillId="0" borderId="2" xfId="12" applyNumberFormat="1" applyFont="1" applyAlignment="1" applyProtection="1">
      <alignment horizontal="center" vertical="top" wrapText="1"/>
    </xf>
    <xf numFmtId="4" fontId="10" fillId="2" borderId="2" xfId="13" applyNumberFormat="1" applyFont="1" applyAlignment="1" applyProtection="1">
      <alignment horizontal="right" vertical="top" shrinkToFit="1"/>
    </xf>
    <xf numFmtId="2" fontId="9" fillId="0" borderId="2" xfId="9" applyNumberFormat="1" applyFont="1" applyAlignment="1" applyProtection="1">
      <alignment horizontal="center" vertical="top" wrapText="1"/>
    </xf>
    <xf numFmtId="4" fontId="9" fillId="0" borderId="2" xfId="9" applyNumberFormat="1" applyFont="1" applyAlignment="1" applyProtection="1">
      <alignment horizontal="center" vertical="top" wrapText="1"/>
    </xf>
    <xf numFmtId="0" fontId="10" fillId="4" borderId="7" xfId="0" applyFont="1" applyFill="1" applyBorder="1" applyAlignment="1">
      <alignment vertical="top" wrapText="1"/>
    </xf>
    <xf numFmtId="49" fontId="8" fillId="0" borderId="5" xfId="12" applyNumberFormat="1" applyFont="1" applyBorder="1" applyAlignment="1" applyProtection="1">
      <alignment horizontal="center" vertical="top" wrapText="1"/>
    </xf>
    <xf numFmtId="4" fontId="8" fillId="2" borderId="5" xfId="13" applyNumberFormat="1" applyFont="1" applyBorder="1" applyAlignment="1" applyProtection="1">
      <alignment horizontal="right" vertical="top" shrinkToFit="1"/>
    </xf>
    <xf numFmtId="4" fontId="9" fillId="0" borderId="5" xfId="9" applyNumberFormat="1" applyFont="1" applyBorder="1" applyAlignment="1" applyProtection="1">
      <alignment horizontal="center" vertical="top" wrapText="1"/>
    </xf>
    <xf numFmtId="49" fontId="8" fillId="0" borderId="6" xfId="11" applyNumberFormat="1" applyFont="1" applyBorder="1" applyAlignment="1" applyProtection="1">
      <alignment horizontal="left" vertical="top" wrapText="1"/>
    </xf>
    <xf numFmtId="49" fontId="8" fillId="0" borderId="6" xfId="12" applyNumberFormat="1" applyFont="1" applyBorder="1" applyAlignment="1" applyProtection="1">
      <alignment horizontal="center" vertical="top" wrapText="1"/>
    </xf>
    <xf numFmtId="4" fontId="9" fillId="0" borderId="6" xfId="9" applyNumberFormat="1" applyFont="1" applyBorder="1" applyAlignment="1" applyProtection="1">
      <alignment horizontal="center" vertical="top" wrapText="1"/>
    </xf>
    <xf numFmtId="4" fontId="8" fillId="2" borderId="4" xfId="13" applyNumberFormat="1" applyFont="1" applyBorder="1" applyAlignment="1" applyProtection="1">
      <alignment horizontal="right" vertical="top" shrinkToFit="1"/>
    </xf>
    <xf numFmtId="4" fontId="9" fillId="0" borderId="4" xfId="9" applyNumberFormat="1" applyFont="1" applyBorder="1" applyAlignment="1" applyProtection="1">
      <alignment horizontal="center" vertical="top" wrapText="1"/>
    </xf>
    <xf numFmtId="49" fontId="8" fillId="0" borderId="8" xfId="12" applyNumberFormat="1" applyFont="1" applyBorder="1" applyAlignment="1" applyProtection="1">
      <alignment horizontal="center" vertical="top" wrapText="1"/>
    </xf>
    <xf numFmtId="49" fontId="8" fillId="0" borderId="9" xfId="12" applyNumberFormat="1" applyFont="1" applyBorder="1" applyAlignment="1" applyProtection="1">
      <alignment horizontal="center" vertical="top" wrapText="1"/>
    </xf>
    <xf numFmtId="4" fontId="8" fillId="2" borderId="10" xfId="13" applyNumberFormat="1" applyFont="1" applyBorder="1" applyAlignment="1" applyProtection="1">
      <alignment horizontal="right" vertical="top" shrinkToFit="1"/>
    </xf>
    <xf numFmtId="4" fontId="8" fillId="2" borderId="11" xfId="13" applyNumberFormat="1" applyFont="1" applyBorder="1" applyAlignment="1" applyProtection="1">
      <alignment horizontal="right" vertical="top" shrinkToFit="1"/>
    </xf>
    <xf numFmtId="0" fontId="8" fillId="0" borderId="1" xfId="1" applyFont="1" applyAlignment="1">
      <alignment vertical="top" wrapText="1"/>
    </xf>
    <xf numFmtId="0" fontId="8" fillId="0" borderId="1" xfId="1" applyFont="1" applyAlignment="1">
      <alignment horizontal="left" vertical="top" wrapText="1"/>
    </xf>
    <xf numFmtId="0" fontId="8" fillId="0" borderId="1" xfId="16" applyNumberFormat="1" applyFont="1" applyProtection="1">
      <alignment horizontal="left" wrapText="1"/>
    </xf>
    <xf numFmtId="0" fontId="8" fillId="0" borderId="1" xfId="16" applyFont="1">
      <alignment horizontal="left" wrapText="1"/>
    </xf>
    <xf numFmtId="0" fontId="9" fillId="0" borderId="1" xfId="4" applyNumberFormat="1" applyFont="1" applyAlignment="1" applyProtection="1">
      <alignment horizontal="center" vertical="center" wrapText="1"/>
    </xf>
    <xf numFmtId="0" fontId="9" fillId="0" borderId="1" xfId="4" applyFont="1" applyAlignment="1">
      <alignment horizontal="center" vertical="center" wrapText="1"/>
    </xf>
    <xf numFmtId="0" fontId="8" fillId="0" borderId="1" xfId="5" applyNumberFormat="1" applyFont="1" applyProtection="1">
      <alignment horizontal="right"/>
    </xf>
    <xf numFmtId="0" fontId="8" fillId="0" borderId="1" xfId="5" applyFont="1">
      <alignment horizontal="right"/>
    </xf>
    <xf numFmtId="0" fontId="9" fillId="0" borderId="2" xfId="6" applyNumberFormat="1" applyFont="1" applyAlignment="1" applyProtection="1">
      <alignment horizontal="center" vertical="top" wrapText="1"/>
    </xf>
    <xf numFmtId="0" fontId="9" fillId="0" borderId="2" xfId="6" applyFont="1" applyAlignment="1">
      <alignment horizontal="center" vertical="top" wrapText="1"/>
    </xf>
    <xf numFmtId="49" fontId="9" fillId="0" borderId="5" xfId="6" applyNumberFormat="1" applyFont="1" applyBorder="1" applyAlignment="1" applyProtection="1">
      <alignment horizontal="center" vertical="top" wrapText="1"/>
    </xf>
    <xf numFmtId="49" fontId="9" fillId="0" borderId="6" xfId="6" applyNumberFormat="1" applyFont="1" applyBorder="1" applyAlignment="1" applyProtection="1">
      <alignment horizontal="center" vertical="top" wrapText="1"/>
    </xf>
  </cellXfs>
  <cellStyles count="23">
    <cellStyle name="br" xfId="19"/>
    <cellStyle name="col" xfId="18"/>
    <cellStyle name="style0" xfId="20"/>
    <cellStyle name="td" xfId="21"/>
    <cellStyle name="tr" xfId="17"/>
    <cellStyle name="xl21" xfId="22"/>
    <cellStyle name="xl22" xfId="1"/>
    <cellStyle name="xl23" xfId="6"/>
    <cellStyle name="xl24" xfId="7"/>
    <cellStyle name="xl25" xfId="8"/>
    <cellStyle name="xl26" xfId="11"/>
    <cellStyle name="xl27" xfId="14"/>
    <cellStyle name="xl28" xfId="15"/>
    <cellStyle name="xl29" xfId="9"/>
    <cellStyle name="xl30" xfId="12"/>
    <cellStyle name="xl31" xfId="3"/>
    <cellStyle name="xl32" xfId="4"/>
    <cellStyle name="xl33" xfId="5"/>
    <cellStyle name="xl34" xfId="10"/>
    <cellStyle name="xl35" xfId="13"/>
    <cellStyle name="xl36" xfId="16"/>
    <cellStyle name="xl37" xfId="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7"/>
  <sheetViews>
    <sheetView tabSelected="1" zoomScaleSheetLayoutView="100" workbookViewId="0">
      <pane ySplit="7" topLeftCell="A404" activePane="bottomLeft" state="frozen"/>
      <selection pane="bottomLeft" activeCell="B2" sqref="B2"/>
    </sheetView>
  </sheetViews>
  <sheetFormatPr defaultRowHeight="15" outlineLevelRow="5" x14ac:dyDescent="0.25"/>
  <cols>
    <col min="1" max="1" width="84.28515625" style="7" customWidth="1"/>
    <col min="2" max="2" width="14.5703125" style="7" customWidth="1"/>
    <col min="3" max="3" width="12.42578125" style="7" customWidth="1"/>
    <col min="4" max="4" width="16.7109375" style="7" hidden="1" customWidth="1"/>
    <col min="5" max="5" width="15.5703125" style="7" hidden="1" customWidth="1"/>
    <col min="6" max="6" width="17" style="7" customWidth="1"/>
    <col min="7" max="7" width="15.85546875" style="7" customWidth="1"/>
    <col min="8" max="8" width="7.5703125" style="1" customWidth="1"/>
    <col min="9" max="9" width="5.5703125" style="1" customWidth="1"/>
    <col min="10" max="10" width="2.7109375" style="1" hidden="1" customWidth="1"/>
    <col min="11" max="11" width="9.140625" style="1" hidden="1" customWidth="1"/>
    <col min="12" max="16384" width="9.140625" style="1"/>
  </cols>
  <sheetData>
    <row r="1" spans="1:12" ht="76.5" customHeight="1" x14ac:dyDescent="0.25">
      <c r="A1" s="3"/>
      <c r="B1" s="56" t="s">
        <v>407</v>
      </c>
      <c r="C1" s="56"/>
      <c r="D1" s="56"/>
      <c r="E1" s="56"/>
      <c r="F1" s="56"/>
      <c r="G1" s="56"/>
      <c r="H1" s="55"/>
      <c r="I1" s="55"/>
      <c r="J1" s="55"/>
      <c r="K1" s="55"/>
      <c r="L1" s="55"/>
    </row>
    <row r="2" spans="1:12" ht="12.75" customHeight="1" x14ac:dyDescent="0.25">
      <c r="A2" s="4"/>
      <c r="B2" s="4"/>
      <c r="C2" s="4"/>
      <c r="D2" s="4"/>
      <c r="E2" s="4"/>
      <c r="F2" s="4"/>
      <c r="G2" s="5"/>
      <c r="H2" s="2"/>
    </row>
    <row r="3" spans="1:12" ht="39" customHeight="1" x14ac:dyDescent="0.25">
      <c r="A3" s="59" t="s">
        <v>404</v>
      </c>
      <c r="B3" s="60"/>
      <c r="C3" s="60"/>
      <c r="D3" s="60"/>
      <c r="E3" s="60"/>
      <c r="F3" s="60"/>
      <c r="G3" s="60"/>
      <c r="H3" s="2"/>
    </row>
    <row r="4" spans="1:12" ht="12.75" customHeight="1" x14ac:dyDescent="0.25">
      <c r="A4" s="61" t="s">
        <v>241</v>
      </c>
      <c r="B4" s="62"/>
      <c r="C4" s="62"/>
      <c r="D4" s="62"/>
      <c r="E4" s="62"/>
      <c r="F4" s="62"/>
      <c r="G4" s="62"/>
      <c r="H4" s="2"/>
    </row>
    <row r="5" spans="1:12" s="11" customFormat="1" ht="15.75" customHeight="1" x14ac:dyDescent="0.25">
      <c r="A5" s="63" t="s">
        <v>0</v>
      </c>
      <c r="B5" s="63" t="s">
        <v>1</v>
      </c>
      <c r="C5" s="63" t="s">
        <v>2</v>
      </c>
      <c r="D5" s="63" t="s">
        <v>328</v>
      </c>
      <c r="E5" s="65" t="s">
        <v>367</v>
      </c>
      <c r="F5" s="65" t="s">
        <v>405</v>
      </c>
      <c r="G5" s="63" t="s">
        <v>406</v>
      </c>
      <c r="H5" s="10"/>
    </row>
    <row r="6" spans="1:12" s="11" customFormat="1" ht="127.5" customHeight="1" x14ac:dyDescent="0.25">
      <c r="A6" s="64"/>
      <c r="B6" s="64"/>
      <c r="C6" s="64"/>
      <c r="D6" s="64"/>
      <c r="E6" s="66"/>
      <c r="F6" s="66"/>
      <c r="G6" s="64"/>
      <c r="H6" s="10"/>
    </row>
    <row r="7" spans="1:12" s="23" customFormat="1" ht="16.5" customHeight="1" x14ac:dyDescent="0.25">
      <c r="A7" s="21">
        <v>1</v>
      </c>
      <c r="B7" s="21">
        <v>2</v>
      </c>
      <c r="C7" s="21">
        <v>3</v>
      </c>
      <c r="D7" s="21">
        <v>4</v>
      </c>
      <c r="E7" s="21"/>
      <c r="F7" s="21">
        <v>4</v>
      </c>
      <c r="G7" s="21">
        <v>5</v>
      </c>
      <c r="H7" s="22"/>
    </row>
    <row r="8" spans="1:12" s="11" customFormat="1" ht="43.5" customHeight="1" x14ac:dyDescent="0.25">
      <c r="A8" s="12" t="s">
        <v>3</v>
      </c>
      <c r="B8" s="13" t="s">
        <v>4</v>
      </c>
      <c r="C8" s="13"/>
      <c r="D8" s="14">
        <f>D27+D9</f>
        <v>6906025.6799999997</v>
      </c>
      <c r="E8" s="40">
        <f>G8-D8</f>
        <v>-2351768.92</v>
      </c>
      <c r="F8" s="14">
        <f>F27+F9</f>
        <v>6906025.6799999997</v>
      </c>
      <c r="G8" s="14">
        <f>G27+G9</f>
        <v>4554256.76</v>
      </c>
      <c r="H8" s="10"/>
    </row>
    <row r="9" spans="1:12" s="11" customFormat="1" ht="21" customHeight="1" x14ac:dyDescent="0.25">
      <c r="A9" s="9" t="s">
        <v>259</v>
      </c>
      <c r="B9" s="15" t="s">
        <v>260</v>
      </c>
      <c r="C9" s="13"/>
      <c r="D9" s="14">
        <f>D10+D23</f>
        <v>5946025.6799999997</v>
      </c>
      <c r="E9" s="40">
        <f t="shared" ref="E9:E72" si="0">G9-D9</f>
        <v>-2292978.2399999998</v>
      </c>
      <c r="F9" s="14">
        <f>F10+F23</f>
        <v>5946025.6799999997</v>
      </c>
      <c r="G9" s="14">
        <f>G10+G23</f>
        <v>3653047.44</v>
      </c>
      <c r="H9" s="10"/>
    </row>
    <row r="10" spans="1:12" s="11" customFormat="1" ht="30.75" customHeight="1" x14ac:dyDescent="0.25">
      <c r="A10" s="9" t="s">
        <v>254</v>
      </c>
      <c r="B10" s="16" t="s">
        <v>256</v>
      </c>
      <c r="C10" s="16"/>
      <c r="D10" s="17">
        <f>D11+D14+D17+D20</f>
        <v>1577230.34</v>
      </c>
      <c r="E10" s="40">
        <f t="shared" si="0"/>
        <v>-465277.67999999993</v>
      </c>
      <c r="F10" s="17">
        <f>F11+F14+F17+F20</f>
        <v>1728230.34</v>
      </c>
      <c r="G10" s="17">
        <f>G11+G14+G17+G20</f>
        <v>1111952.6600000001</v>
      </c>
      <c r="H10" s="10"/>
    </row>
    <row r="11" spans="1:12" s="11" customFormat="1" ht="18" customHeight="1" x14ac:dyDescent="0.25">
      <c r="A11" s="9" t="s">
        <v>255</v>
      </c>
      <c r="B11" s="16" t="s">
        <v>257</v>
      </c>
      <c r="C11" s="16"/>
      <c r="D11" s="17">
        <f>D12</f>
        <v>780521.68</v>
      </c>
      <c r="E11" s="40">
        <f t="shared" si="0"/>
        <v>-616277.68000000005</v>
      </c>
      <c r="F11" s="17">
        <f>F12</f>
        <v>780521.68</v>
      </c>
      <c r="G11" s="17">
        <f>G12</f>
        <v>164244</v>
      </c>
      <c r="H11" s="10"/>
    </row>
    <row r="12" spans="1:12" s="11" customFormat="1" ht="18" customHeight="1" x14ac:dyDescent="0.25">
      <c r="A12" s="9" t="s">
        <v>11</v>
      </c>
      <c r="B12" s="16" t="s">
        <v>257</v>
      </c>
      <c r="C12" s="16" t="s">
        <v>12</v>
      </c>
      <c r="D12" s="17">
        <f>D13</f>
        <v>780521.68</v>
      </c>
      <c r="E12" s="40">
        <f t="shared" si="0"/>
        <v>-616277.68000000005</v>
      </c>
      <c r="F12" s="17">
        <f>F13</f>
        <v>780521.68</v>
      </c>
      <c r="G12" s="17">
        <f>G13</f>
        <v>164244</v>
      </c>
      <c r="H12" s="10"/>
    </row>
    <row r="13" spans="1:12" s="11" customFormat="1" ht="33.75" customHeight="1" x14ac:dyDescent="0.25">
      <c r="A13" s="9" t="s">
        <v>13</v>
      </c>
      <c r="B13" s="16" t="s">
        <v>257</v>
      </c>
      <c r="C13" s="16" t="s">
        <v>14</v>
      </c>
      <c r="D13" s="17">
        <v>780521.68</v>
      </c>
      <c r="E13" s="40">
        <f t="shared" si="0"/>
        <v>-616277.68000000005</v>
      </c>
      <c r="F13" s="17">
        <v>780521.68</v>
      </c>
      <c r="G13" s="17">
        <v>164244</v>
      </c>
      <c r="H13" s="10"/>
    </row>
    <row r="14" spans="1:12" s="11" customFormat="1" ht="33.75" hidden="1" customHeight="1" x14ac:dyDescent="0.25">
      <c r="A14" s="9" t="s">
        <v>261</v>
      </c>
      <c r="B14" s="16" t="s">
        <v>258</v>
      </c>
      <c r="C14" s="16"/>
      <c r="D14" s="17">
        <f>D15</f>
        <v>0</v>
      </c>
      <c r="E14" s="40">
        <f t="shared" si="0"/>
        <v>0</v>
      </c>
      <c r="F14" s="17">
        <f>F15</f>
        <v>0</v>
      </c>
      <c r="G14" s="17">
        <f>G15</f>
        <v>0</v>
      </c>
      <c r="H14" s="10"/>
    </row>
    <row r="15" spans="1:12" s="11" customFormat="1" ht="21.75" hidden="1" customHeight="1" x14ac:dyDescent="0.25">
      <c r="A15" s="9" t="s">
        <v>29</v>
      </c>
      <c r="B15" s="16" t="s">
        <v>258</v>
      </c>
      <c r="C15" s="16" t="s">
        <v>30</v>
      </c>
      <c r="D15" s="17">
        <f>D16</f>
        <v>0</v>
      </c>
      <c r="E15" s="40">
        <f t="shared" si="0"/>
        <v>0</v>
      </c>
      <c r="F15" s="17">
        <f>F16</f>
        <v>0</v>
      </c>
      <c r="G15" s="17">
        <f>G16</f>
        <v>0</v>
      </c>
      <c r="H15" s="10"/>
    </row>
    <row r="16" spans="1:12" s="11" customFormat="1" ht="31.5" hidden="1" customHeight="1" x14ac:dyDescent="0.25">
      <c r="A16" s="9" t="s">
        <v>248</v>
      </c>
      <c r="B16" s="16" t="s">
        <v>258</v>
      </c>
      <c r="C16" s="16" t="s">
        <v>247</v>
      </c>
      <c r="D16" s="17">
        <v>0</v>
      </c>
      <c r="E16" s="40">
        <f t="shared" si="0"/>
        <v>0</v>
      </c>
      <c r="F16" s="17">
        <v>0</v>
      </c>
      <c r="G16" s="17">
        <v>0</v>
      </c>
      <c r="H16" s="10"/>
    </row>
    <row r="17" spans="1:8" s="11" customFormat="1" ht="18" customHeight="1" x14ac:dyDescent="0.25">
      <c r="A17" s="9" t="s">
        <v>316</v>
      </c>
      <c r="B17" s="16" t="s">
        <v>318</v>
      </c>
      <c r="C17" s="16"/>
      <c r="D17" s="17">
        <f>D18</f>
        <v>796708.66</v>
      </c>
      <c r="E17" s="40">
        <f t="shared" si="0"/>
        <v>151000</v>
      </c>
      <c r="F17" s="17">
        <f>F18</f>
        <v>947708.66</v>
      </c>
      <c r="G17" s="17">
        <f>G18</f>
        <v>947708.66</v>
      </c>
      <c r="H17" s="10"/>
    </row>
    <row r="18" spans="1:8" s="11" customFormat="1" ht="17.25" customHeight="1" x14ac:dyDescent="0.25">
      <c r="A18" s="9" t="s">
        <v>11</v>
      </c>
      <c r="B18" s="16" t="s">
        <v>318</v>
      </c>
      <c r="C18" s="16" t="s">
        <v>12</v>
      </c>
      <c r="D18" s="17">
        <f>D19</f>
        <v>796708.66</v>
      </c>
      <c r="E18" s="40">
        <f t="shared" si="0"/>
        <v>151000</v>
      </c>
      <c r="F18" s="17">
        <f>F19</f>
        <v>947708.66</v>
      </c>
      <c r="G18" s="17">
        <f>G19</f>
        <v>947708.66</v>
      </c>
      <c r="H18" s="10"/>
    </row>
    <row r="19" spans="1:8" s="11" customFormat="1" ht="32.25" customHeight="1" x14ac:dyDescent="0.25">
      <c r="A19" s="9" t="s">
        <v>13</v>
      </c>
      <c r="B19" s="16" t="s">
        <v>318</v>
      </c>
      <c r="C19" s="16" t="s">
        <v>14</v>
      </c>
      <c r="D19" s="17">
        <v>796708.66</v>
      </c>
      <c r="E19" s="40">
        <f t="shared" si="0"/>
        <v>151000</v>
      </c>
      <c r="F19" s="17">
        <v>947708.66</v>
      </c>
      <c r="G19" s="17">
        <v>947708.66</v>
      </c>
      <c r="H19" s="10"/>
    </row>
    <row r="20" spans="1:8" s="11" customFormat="1" ht="20.25" hidden="1" customHeight="1" x14ac:dyDescent="0.25">
      <c r="A20" s="9" t="s">
        <v>317</v>
      </c>
      <c r="B20" s="16" t="s">
        <v>319</v>
      </c>
      <c r="C20" s="16"/>
      <c r="D20" s="17">
        <f>D21</f>
        <v>0</v>
      </c>
      <c r="E20" s="41">
        <f t="shared" si="0"/>
        <v>0</v>
      </c>
      <c r="F20" s="17">
        <f>F21</f>
        <v>0</v>
      </c>
      <c r="G20" s="17">
        <f>G21</f>
        <v>0</v>
      </c>
      <c r="H20" s="10"/>
    </row>
    <row r="21" spans="1:8" s="11" customFormat="1" ht="19.5" hidden="1" customHeight="1" x14ac:dyDescent="0.25">
      <c r="A21" s="9" t="s">
        <v>11</v>
      </c>
      <c r="B21" s="16" t="s">
        <v>319</v>
      </c>
      <c r="C21" s="16" t="s">
        <v>12</v>
      </c>
      <c r="D21" s="17">
        <f>D22</f>
        <v>0</v>
      </c>
      <c r="E21" s="41">
        <f t="shared" si="0"/>
        <v>0</v>
      </c>
      <c r="F21" s="17">
        <f>F22</f>
        <v>0</v>
      </c>
      <c r="G21" s="17">
        <f>G22</f>
        <v>0</v>
      </c>
      <c r="H21" s="10"/>
    </row>
    <row r="22" spans="1:8" s="11" customFormat="1" ht="31.5" hidden="1" customHeight="1" x14ac:dyDescent="0.25">
      <c r="A22" s="9" t="s">
        <v>13</v>
      </c>
      <c r="B22" s="16" t="s">
        <v>319</v>
      </c>
      <c r="C22" s="16" t="s">
        <v>14</v>
      </c>
      <c r="D22" s="17">
        <v>0</v>
      </c>
      <c r="E22" s="41">
        <f t="shared" si="0"/>
        <v>0</v>
      </c>
      <c r="F22" s="17">
        <v>0</v>
      </c>
      <c r="G22" s="17">
        <v>0</v>
      </c>
      <c r="H22" s="10"/>
    </row>
    <row r="23" spans="1:8" s="11" customFormat="1" ht="17.25" customHeight="1" x14ac:dyDescent="0.25">
      <c r="A23" s="36" t="s">
        <v>73</v>
      </c>
      <c r="B23" s="16" t="s">
        <v>364</v>
      </c>
      <c r="C23" s="16"/>
      <c r="D23" s="17">
        <f>D24</f>
        <v>4368795.34</v>
      </c>
      <c r="E23" s="41">
        <f t="shared" si="0"/>
        <v>-1827700.56</v>
      </c>
      <c r="F23" s="17">
        <f t="shared" ref="F23:G25" si="1">F24</f>
        <v>4217795.34</v>
      </c>
      <c r="G23" s="17">
        <f t="shared" si="1"/>
        <v>2541094.7799999998</v>
      </c>
      <c r="H23" s="10"/>
    </row>
    <row r="24" spans="1:8" s="11" customFormat="1" ht="31.5" customHeight="1" x14ac:dyDescent="0.25">
      <c r="A24" s="36" t="s">
        <v>365</v>
      </c>
      <c r="B24" s="16" t="s">
        <v>366</v>
      </c>
      <c r="C24" s="16"/>
      <c r="D24" s="17">
        <f>D25</f>
        <v>4368795.34</v>
      </c>
      <c r="E24" s="41">
        <f t="shared" si="0"/>
        <v>-1827700.56</v>
      </c>
      <c r="F24" s="17">
        <f t="shared" si="1"/>
        <v>4217795.34</v>
      </c>
      <c r="G24" s="17">
        <f t="shared" si="1"/>
        <v>2541094.7799999998</v>
      </c>
      <c r="H24" s="10"/>
    </row>
    <row r="25" spans="1:8" s="11" customFormat="1" ht="16.5" customHeight="1" x14ac:dyDescent="0.25">
      <c r="A25" s="37" t="s">
        <v>29</v>
      </c>
      <c r="B25" s="16" t="s">
        <v>366</v>
      </c>
      <c r="C25" s="16" t="s">
        <v>30</v>
      </c>
      <c r="D25" s="17">
        <f>D26</f>
        <v>4368795.34</v>
      </c>
      <c r="E25" s="41">
        <f t="shared" si="0"/>
        <v>-1827700.56</v>
      </c>
      <c r="F25" s="17">
        <f t="shared" si="1"/>
        <v>4217795.34</v>
      </c>
      <c r="G25" s="17">
        <f t="shared" si="1"/>
        <v>2541094.7799999998</v>
      </c>
      <c r="H25" s="10"/>
    </row>
    <row r="26" spans="1:8" s="11" customFormat="1" ht="18.75" customHeight="1" x14ac:dyDescent="0.25">
      <c r="A26" s="37" t="s">
        <v>31</v>
      </c>
      <c r="B26" s="16" t="s">
        <v>366</v>
      </c>
      <c r="C26" s="16" t="s">
        <v>32</v>
      </c>
      <c r="D26" s="17">
        <v>4368795.34</v>
      </c>
      <c r="E26" s="41">
        <f t="shared" si="0"/>
        <v>-1827700.56</v>
      </c>
      <c r="F26" s="17">
        <v>4217795.34</v>
      </c>
      <c r="G26" s="17">
        <v>2541094.7799999998</v>
      </c>
      <c r="H26" s="10"/>
    </row>
    <row r="27" spans="1:8" s="11" customFormat="1" ht="33" customHeight="1" outlineLevel="1" x14ac:dyDescent="0.25">
      <c r="A27" s="9" t="s">
        <v>5</v>
      </c>
      <c r="B27" s="16" t="s">
        <v>6</v>
      </c>
      <c r="C27" s="16"/>
      <c r="D27" s="18">
        <f>D28+D35</f>
        <v>960000</v>
      </c>
      <c r="E27" s="41">
        <f t="shared" si="0"/>
        <v>-58790.680000000051</v>
      </c>
      <c r="F27" s="18">
        <f>F28+F35</f>
        <v>960000</v>
      </c>
      <c r="G27" s="18">
        <f>G28+G35</f>
        <v>901209.32</v>
      </c>
      <c r="H27" s="10"/>
    </row>
    <row r="28" spans="1:8" s="11" customFormat="1" ht="30" outlineLevel="2" x14ac:dyDescent="0.25">
      <c r="A28" s="9" t="s">
        <v>7</v>
      </c>
      <c r="B28" s="16" t="s">
        <v>8</v>
      </c>
      <c r="C28" s="16"/>
      <c r="D28" s="18">
        <f>D29+D32</f>
        <v>160000</v>
      </c>
      <c r="E28" s="41">
        <f t="shared" si="0"/>
        <v>-40813</v>
      </c>
      <c r="F28" s="18">
        <f>F29+F32</f>
        <v>160000</v>
      </c>
      <c r="G28" s="18">
        <f>G29+G32</f>
        <v>119187</v>
      </c>
      <c r="H28" s="10"/>
    </row>
    <row r="29" spans="1:8" s="11" customFormat="1" outlineLevel="3" x14ac:dyDescent="0.25">
      <c r="A29" s="9" t="s">
        <v>9</v>
      </c>
      <c r="B29" s="16" t="s">
        <v>10</v>
      </c>
      <c r="C29" s="16"/>
      <c r="D29" s="18">
        <f>D30</f>
        <v>67376.460000000006</v>
      </c>
      <c r="E29" s="41">
        <f t="shared" si="0"/>
        <v>-16130.280000000006</v>
      </c>
      <c r="F29" s="18">
        <f>F30</f>
        <v>67376.460000000006</v>
      </c>
      <c r="G29" s="18">
        <f>G30</f>
        <v>51246.18</v>
      </c>
      <c r="H29" s="10"/>
    </row>
    <row r="30" spans="1:8" s="11" customFormat="1" ht="17.25" customHeight="1" outlineLevel="4" x14ac:dyDescent="0.25">
      <c r="A30" s="9" t="s">
        <v>11</v>
      </c>
      <c r="B30" s="16" t="s">
        <v>10</v>
      </c>
      <c r="C30" s="16" t="s">
        <v>12</v>
      </c>
      <c r="D30" s="18">
        <f>D31</f>
        <v>67376.460000000006</v>
      </c>
      <c r="E30" s="41">
        <f t="shared" si="0"/>
        <v>-16130.280000000006</v>
      </c>
      <c r="F30" s="18">
        <f>F31</f>
        <v>67376.460000000006</v>
      </c>
      <c r="G30" s="18">
        <f>G31</f>
        <v>51246.18</v>
      </c>
      <c r="H30" s="10"/>
    </row>
    <row r="31" spans="1:8" s="11" customFormat="1" ht="30" outlineLevel="5" x14ac:dyDescent="0.25">
      <c r="A31" s="9" t="s">
        <v>13</v>
      </c>
      <c r="B31" s="16" t="s">
        <v>10</v>
      </c>
      <c r="C31" s="16" t="s">
        <v>14</v>
      </c>
      <c r="D31" s="18">
        <v>67376.460000000006</v>
      </c>
      <c r="E31" s="41">
        <f t="shared" si="0"/>
        <v>-16130.280000000006</v>
      </c>
      <c r="F31" s="18">
        <v>67376.460000000006</v>
      </c>
      <c r="G31" s="18">
        <v>51246.18</v>
      </c>
      <c r="H31" s="10"/>
    </row>
    <row r="32" spans="1:8" s="11" customFormat="1" ht="16.5" customHeight="1" outlineLevel="5" x14ac:dyDescent="0.25">
      <c r="A32" s="28" t="s">
        <v>333</v>
      </c>
      <c r="B32" s="29" t="s">
        <v>320</v>
      </c>
      <c r="C32" s="16"/>
      <c r="D32" s="18">
        <f>D33</f>
        <v>92623.54</v>
      </c>
      <c r="E32" s="41">
        <f t="shared" si="0"/>
        <v>-24682.719999999987</v>
      </c>
      <c r="F32" s="18">
        <f>F33</f>
        <v>92623.54</v>
      </c>
      <c r="G32" s="18">
        <f>G33</f>
        <v>67940.820000000007</v>
      </c>
      <c r="H32" s="10"/>
    </row>
    <row r="33" spans="1:8" s="11" customFormat="1" outlineLevel="5" x14ac:dyDescent="0.25">
      <c r="A33" s="9" t="s">
        <v>29</v>
      </c>
      <c r="B33" s="29" t="s">
        <v>320</v>
      </c>
      <c r="C33" s="16" t="s">
        <v>30</v>
      </c>
      <c r="D33" s="18">
        <f>D34</f>
        <v>92623.54</v>
      </c>
      <c r="E33" s="41">
        <f t="shared" si="0"/>
        <v>-24682.719999999987</v>
      </c>
      <c r="F33" s="18">
        <f>F34</f>
        <v>92623.54</v>
      </c>
      <c r="G33" s="18">
        <f>G34</f>
        <v>67940.820000000007</v>
      </c>
      <c r="H33" s="10"/>
    </row>
    <row r="34" spans="1:8" s="11" customFormat="1" ht="35.25" customHeight="1" outlineLevel="5" x14ac:dyDescent="0.25">
      <c r="A34" s="9" t="s">
        <v>248</v>
      </c>
      <c r="B34" s="29" t="s">
        <v>320</v>
      </c>
      <c r="C34" s="16" t="s">
        <v>247</v>
      </c>
      <c r="D34" s="18">
        <v>92623.54</v>
      </c>
      <c r="E34" s="41">
        <f t="shared" si="0"/>
        <v>-24682.719999999987</v>
      </c>
      <c r="F34" s="18">
        <v>92623.54</v>
      </c>
      <c r="G34" s="18">
        <v>67940.820000000007</v>
      </c>
      <c r="H34" s="10"/>
    </row>
    <row r="35" spans="1:8" s="11" customFormat="1" ht="45" outlineLevel="2" x14ac:dyDescent="0.25">
      <c r="A35" s="9" t="s">
        <v>15</v>
      </c>
      <c r="B35" s="16" t="s">
        <v>16</v>
      </c>
      <c r="C35" s="16"/>
      <c r="D35" s="18">
        <f>D36</f>
        <v>800000</v>
      </c>
      <c r="E35" s="41">
        <f t="shared" si="0"/>
        <v>-17977.680000000051</v>
      </c>
      <c r="F35" s="18">
        <f t="shared" ref="F35:G37" si="2">F36</f>
        <v>800000</v>
      </c>
      <c r="G35" s="18">
        <f t="shared" si="2"/>
        <v>782022.32</v>
      </c>
      <c r="H35" s="10"/>
    </row>
    <row r="36" spans="1:8" s="11" customFormat="1" ht="35.25" customHeight="1" outlineLevel="3" x14ac:dyDescent="0.25">
      <c r="A36" s="9" t="s">
        <v>17</v>
      </c>
      <c r="B36" s="16" t="s">
        <v>18</v>
      </c>
      <c r="C36" s="16"/>
      <c r="D36" s="18">
        <f>D37</f>
        <v>800000</v>
      </c>
      <c r="E36" s="41">
        <f t="shared" si="0"/>
        <v>-17977.680000000051</v>
      </c>
      <c r="F36" s="18">
        <f t="shared" si="2"/>
        <v>800000</v>
      </c>
      <c r="G36" s="18">
        <f t="shared" si="2"/>
        <v>782022.32</v>
      </c>
      <c r="H36" s="10"/>
    </row>
    <row r="37" spans="1:8" s="11" customFormat="1" outlineLevel="4" x14ac:dyDescent="0.25">
      <c r="A37" s="9" t="s">
        <v>11</v>
      </c>
      <c r="B37" s="16" t="s">
        <v>18</v>
      </c>
      <c r="C37" s="16" t="s">
        <v>12</v>
      </c>
      <c r="D37" s="18">
        <f>D38</f>
        <v>800000</v>
      </c>
      <c r="E37" s="41">
        <f t="shared" si="0"/>
        <v>-17977.680000000051</v>
      </c>
      <c r="F37" s="18">
        <f t="shared" si="2"/>
        <v>800000</v>
      </c>
      <c r="G37" s="18">
        <f t="shared" si="2"/>
        <v>782022.32</v>
      </c>
      <c r="H37" s="10"/>
    </row>
    <row r="38" spans="1:8" s="11" customFormat="1" ht="30" outlineLevel="5" x14ac:dyDescent="0.25">
      <c r="A38" s="9" t="s">
        <v>13</v>
      </c>
      <c r="B38" s="16" t="s">
        <v>18</v>
      </c>
      <c r="C38" s="16" t="s">
        <v>14</v>
      </c>
      <c r="D38" s="18">
        <v>800000</v>
      </c>
      <c r="E38" s="41">
        <f t="shared" si="0"/>
        <v>-17977.680000000051</v>
      </c>
      <c r="F38" s="18">
        <v>800000</v>
      </c>
      <c r="G38" s="18">
        <v>782022.32</v>
      </c>
      <c r="H38" s="10"/>
    </row>
    <row r="39" spans="1:8" s="11" customFormat="1" ht="28.5" x14ac:dyDescent="0.25">
      <c r="A39" s="12" t="s">
        <v>19</v>
      </c>
      <c r="B39" s="13" t="s">
        <v>20</v>
      </c>
      <c r="C39" s="13"/>
      <c r="D39" s="14">
        <f>D40+D57+D65</f>
        <v>5747614.9299999997</v>
      </c>
      <c r="E39" s="41">
        <f t="shared" si="0"/>
        <v>-122333.90000000037</v>
      </c>
      <c r="F39" s="14">
        <f>F40+F57+F65</f>
        <v>5747614.9299999997</v>
      </c>
      <c r="G39" s="14">
        <f>G40+G57+G65</f>
        <v>5625281.0299999993</v>
      </c>
      <c r="H39" s="10"/>
    </row>
    <row r="40" spans="1:8" s="11" customFormat="1" ht="33.75" customHeight="1" outlineLevel="1" x14ac:dyDescent="0.25">
      <c r="A40" s="9" t="s">
        <v>21</v>
      </c>
      <c r="B40" s="16" t="s">
        <v>22</v>
      </c>
      <c r="C40" s="16"/>
      <c r="D40" s="18">
        <f>D41+D51</f>
        <v>1800000</v>
      </c>
      <c r="E40" s="41">
        <f t="shared" si="0"/>
        <v>-122333.89999999991</v>
      </c>
      <c r="F40" s="18">
        <f>F41+F51</f>
        <v>1800000</v>
      </c>
      <c r="G40" s="18">
        <f>G41+G51</f>
        <v>1677666.1</v>
      </c>
      <c r="H40" s="10"/>
    </row>
    <row r="41" spans="1:8" s="11" customFormat="1" ht="48.75" hidden="1" customHeight="1" outlineLevel="2" x14ac:dyDescent="0.25">
      <c r="A41" s="9" t="s">
        <v>262</v>
      </c>
      <c r="B41" s="16" t="s">
        <v>23</v>
      </c>
      <c r="C41" s="16"/>
      <c r="D41" s="18">
        <f>D42+D45+D48</f>
        <v>0</v>
      </c>
      <c r="E41" s="41">
        <f t="shared" si="0"/>
        <v>0</v>
      </c>
      <c r="F41" s="18">
        <f>F42+F45+F48</f>
        <v>0</v>
      </c>
      <c r="G41" s="18">
        <f>G42+G45+G48</f>
        <v>0</v>
      </c>
      <c r="H41" s="10"/>
    </row>
    <row r="42" spans="1:8" s="11" customFormat="1" ht="33" hidden="1" customHeight="1" outlineLevel="3" x14ac:dyDescent="0.25">
      <c r="A42" s="9" t="s">
        <v>266</v>
      </c>
      <c r="B42" s="16" t="s">
        <v>24</v>
      </c>
      <c r="C42" s="16"/>
      <c r="D42" s="18">
        <f>D43</f>
        <v>0</v>
      </c>
      <c r="E42" s="41">
        <f t="shared" si="0"/>
        <v>0</v>
      </c>
      <c r="F42" s="18">
        <f>F43</f>
        <v>0</v>
      </c>
      <c r="G42" s="18">
        <f>G43</f>
        <v>0</v>
      </c>
      <c r="H42" s="10"/>
    </row>
    <row r="43" spans="1:8" s="11" customFormat="1" hidden="1" outlineLevel="4" x14ac:dyDescent="0.25">
      <c r="A43" s="9" t="s">
        <v>11</v>
      </c>
      <c r="B43" s="16" t="s">
        <v>24</v>
      </c>
      <c r="C43" s="16" t="s">
        <v>12</v>
      </c>
      <c r="D43" s="18">
        <f>D44</f>
        <v>0</v>
      </c>
      <c r="E43" s="41">
        <f t="shared" si="0"/>
        <v>0</v>
      </c>
      <c r="F43" s="18">
        <f>F44</f>
        <v>0</v>
      </c>
      <c r="G43" s="18">
        <f>G44</f>
        <v>0</v>
      </c>
      <c r="H43" s="10"/>
    </row>
    <row r="44" spans="1:8" s="11" customFormat="1" ht="30" hidden="1" outlineLevel="5" x14ac:dyDescent="0.25">
      <c r="A44" s="9" t="s">
        <v>13</v>
      </c>
      <c r="B44" s="16" t="s">
        <v>24</v>
      </c>
      <c r="C44" s="16" t="s">
        <v>14</v>
      </c>
      <c r="D44" s="18">
        <v>0</v>
      </c>
      <c r="E44" s="41">
        <f t="shared" si="0"/>
        <v>0</v>
      </c>
      <c r="F44" s="18">
        <v>0</v>
      </c>
      <c r="G44" s="18">
        <v>0</v>
      </c>
      <c r="H44" s="10"/>
    </row>
    <row r="45" spans="1:8" s="11" customFormat="1" ht="30" hidden="1" outlineLevel="3" x14ac:dyDescent="0.25">
      <c r="A45" s="9" t="s">
        <v>25</v>
      </c>
      <c r="B45" s="16" t="s">
        <v>26</v>
      </c>
      <c r="C45" s="16"/>
      <c r="D45" s="18">
        <f>D46</f>
        <v>0</v>
      </c>
      <c r="E45" s="41">
        <f t="shared" si="0"/>
        <v>0</v>
      </c>
      <c r="F45" s="18">
        <f>F46</f>
        <v>0</v>
      </c>
      <c r="G45" s="18">
        <f>G46</f>
        <v>0</v>
      </c>
      <c r="H45" s="10"/>
    </row>
    <row r="46" spans="1:8" s="11" customFormat="1" hidden="1" outlineLevel="4" x14ac:dyDescent="0.25">
      <c r="A46" s="9" t="s">
        <v>11</v>
      </c>
      <c r="B46" s="16" t="s">
        <v>26</v>
      </c>
      <c r="C46" s="16" t="s">
        <v>12</v>
      </c>
      <c r="D46" s="18">
        <f>D47</f>
        <v>0</v>
      </c>
      <c r="E46" s="41">
        <f t="shared" si="0"/>
        <v>0</v>
      </c>
      <c r="F46" s="18">
        <f>F47</f>
        <v>0</v>
      </c>
      <c r="G46" s="18">
        <f>G47</f>
        <v>0</v>
      </c>
      <c r="H46" s="10"/>
    </row>
    <row r="47" spans="1:8" s="11" customFormat="1" ht="30" hidden="1" outlineLevel="5" x14ac:dyDescent="0.25">
      <c r="A47" s="9" t="s">
        <v>13</v>
      </c>
      <c r="B47" s="16" t="s">
        <v>26</v>
      </c>
      <c r="C47" s="16" t="s">
        <v>14</v>
      </c>
      <c r="D47" s="18">
        <v>0</v>
      </c>
      <c r="E47" s="41">
        <f t="shared" si="0"/>
        <v>0</v>
      </c>
      <c r="F47" s="18">
        <v>0</v>
      </c>
      <c r="G47" s="18">
        <v>0</v>
      </c>
      <c r="H47" s="10"/>
    </row>
    <row r="48" spans="1:8" s="11" customFormat="1" ht="30" hidden="1" customHeight="1" outlineLevel="3" x14ac:dyDescent="0.25">
      <c r="A48" s="26" t="s">
        <v>27</v>
      </c>
      <c r="B48" s="27" t="s">
        <v>28</v>
      </c>
      <c r="C48" s="27"/>
      <c r="D48" s="34">
        <f>D49</f>
        <v>0</v>
      </c>
      <c r="E48" s="41">
        <f t="shared" si="0"/>
        <v>0</v>
      </c>
      <c r="F48" s="34">
        <f>F49</f>
        <v>0</v>
      </c>
      <c r="G48" s="34">
        <f>G49</f>
        <v>0</v>
      </c>
      <c r="H48" s="10"/>
    </row>
    <row r="49" spans="1:8" s="11" customFormat="1" ht="15" hidden="1" customHeight="1" outlineLevel="4" x14ac:dyDescent="0.25">
      <c r="A49" s="26" t="s">
        <v>29</v>
      </c>
      <c r="B49" s="27" t="s">
        <v>28</v>
      </c>
      <c r="C49" s="27" t="s">
        <v>30</v>
      </c>
      <c r="D49" s="34">
        <f>D50</f>
        <v>0</v>
      </c>
      <c r="E49" s="41">
        <f t="shared" si="0"/>
        <v>0</v>
      </c>
      <c r="F49" s="34">
        <f>F50</f>
        <v>0</v>
      </c>
      <c r="G49" s="34">
        <f>G50</f>
        <v>0</v>
      </c>
      <c r="H49" s="10"/>
    </row>
    <row r="50" spans="1:8" s="11" customFormat="1" ht="15" hidden="1" customHeight="1" outlineLevel="5" x14ac:dyDescent="0.25">
      <c r="A50" s="26" t="s">
        <v>31</v>
      </c>
      <c r="B50" s="27" t="s">
        <v>28</v>
      </c>
      <c r="C50" s="27" t="s">
        <v>32</v>
      </c>
      <c r="D50" s="34"/>
      <c r="E50" s="41">
        <f t="shared" si="0"/>
        <v>0</v>
      </c>
      <c r="F50" s="34"/>
      <c r="G50" s="34"/>
      <c r="H50" s="10"/>
    </row>
    <row r="51" spans="1:8" s="11" customFormat="1" ht="20.25" customHeight="1" outlineLevel="2" collapsed="1" x14ac:dyDescent="0.25">
      <c r="A51" s="9" t="s">
        <v>33</v>
      </c>
      <c r="B51" s="16" t="s">
        <v>34</v>
      </c>
      <c r="C51" s="16"/>
      <c r="D51" s="18">
        <f>D52</f>
        <v>1800000</v>
      </c>
      <c r="E51" s="41">
        <f t="shared" si="0"/>
        <v>-122333.89999999991</v>
      </c>
      <c r="F51" s="18">
        <f>F52</f>
        <v>1800000</v>
      </c>
      <c r="G51" s="18">
        <f>G52</f>
        <v>1677666.1</v>
      </c>
      <c r="H51" s="10"/>
    </row>
    <row r="52" spans="1:8" s="11" customFormat="1" ht="30" outlineLevel="3" x14ac:dyDescent="0.25">
      <c r="A52" s="9" t="s">
        <v>35</v>
      </c>
      <c r="B52" s="16" t="s">
        <v>36</v>
      </c>
      <c r="C52" s="16"/>
      <c r="D52" s="18">
        <f>D53+D55</f>
        <v>1800000</v>
      </c>
      <c r="E52" s="41">
        <f t="shared" si="0"/>
        <v>-122333.89999999991</v>
      </c>
      <c r="F52" s="18">
        <f>F53+F55</f>
        <v>1800000</v>
      </c>
      <c r="G52" s="18">
        <f>G53+G55</f>
        <v>1677666.1</v>
      </c>
      <c r="H52" s="10"/>
    </row>
    <row r="53" spans="1:8" s="11" customFormat="1" ht="18" customHeight="1" outlineLevel="4" x14ac:dyDescent="0.25">
      <c r="A53" s="9" t="s">
        <v>11</v>
      </c>
      <c r="B53" s="16" t="s">
        <v>36</v>
      </c>
      <c r="C53" s="16" t="s">
        <v>12</v>
      </c>
      <c r="D53" s="18">
        <f>D54</f>
        <v>1799039.13</v>
      </c>
      <c r="E53" s="41">
        <f t="shared" si="0"/>
        <v>-121373.0299999998</v>
      </c>
      <c r="F53" s="18">
        <f>F54</f>
        <v>1799039.13</v>
      </c>
      <c r="G53" s="18">
        <f>G54</f>
        <v>1677666.1</v>
      </c>
      <c r="H53" s="10"/>
    </row>
    <row r="54" spans="1:8" s="11" customFormat="1" ht="30" outlineLevel="5" x14ac:dyDescent="0.25">
      <c r="A54" s="9" t="s">
        <v>13</v>
      </c>
      <c r="B54" s="16" t="s">
        <v>36</v>
      </c>
      <c r="C54" s="16" t="s">
        <v>14</v>
      </c>
      <c r="D54" s="18">
        <v>1799039.13</v>
      </c>
      <c r="E54" s="41">
        <f t="shared" si="0"/>
        <v>-121373.0299999998</v>
      </c>
      <c r="F54" s="18">
        <v>1799039.13</v>
      </c>
      <c r="G54" s="18">
        <v>1677666.1</v>
      </c>
      <c r="H54" s="10"/>
    </row>
    <row r="55" spans="1:8" s="11" customFormat="1" ht="15" customHeight="1" outlineLevel="5" x14ac:dyDescent="0.25">
      <c r="A55" s="9" t="s">
        <v>29</v>
      </c>
      <c r="B55" s="16" t="s">
        <v>36</v>
      </c>
      <c r="C55" s="16" t="s">
        <v>30</v>
      </c>
      <c r="D55" s="18">
        <f>D56</f>
        <v>960.87</v>
      </c>
      <c r="E55" s="41">
        <f t="shared" si="0"/>
        <v>-960.87</v>
      </c>
      <c r="F55" s="18">
        <f>F56</f>
        <v>960.87</v>
      </c>
      <c r="G55" s="18">
        <f>G56</f>
        <v>0</v>
      </c>
      <c r="H55" s="10"/>
    </row>
    <row r="56" spans="1:8" s="11" customFormat="1" ht="15" customHeight="1" outlineLevel="5" x14ac:dyDescent="0.25">
      <c r="A56" s="9" t="s">
        <v>31</v>
      </c>
      <c r="B56" s="16" t="s">
        <v>36</v>
      </c>
      <c r="C56" s="16" t="s">
        <v>32</v>
      </c>
      <c r="D56" s="18">
        <v>960.87</v>
      </c>
      <c r="E56" s="41">
        <f t="shared" si="0"/>
        <v>-960.87</v>
      </c>
      <c r="F56" s="18">
        <v>960.87</v>
      </c>
      <c r="G56" s="18">
        <v>0</v>
      </c>
      <c r="H56" s="10"/>
    </row>
    <row r="57" spans="1:8" s="11" customFormat="1" ht="30" outlineLevel="1" x14ac:dyDescent="0.25">
      <c r="A57" s="9" t="s">
        <v>37</v>
      </c>
      <c r="B57" s="16" t="s">
        <v>38</v>
      </c>
      <c r="C57" s="16"/>
      <c r="D57" s="18">
        <f>D58</f>
        <v>2717870</v>
      </c>
      <c r="E57" s="41">
        <f t="shared" si="0"/>
        <v>0</v>
      </c>
      <c r="F57" s="18">
        <f>F58</f>
        <v>2717870</v>
      </c>
      <c r="G57" s="18">
        <f>G58</f>
        <v>2717870</v>
      </c>
      <c r="H57" s="10"/>
    </row>
    <row r="58" spans="1:8" s="11" customFormat="1" ht="33.75" customHeight="1" outlineLevel="2" x14ac:dyDescent="0.25">
      <c r="A58" s="9" t="s">
        <v>39</v>
      </c>
      <c r="B58" s="16" t="s">
        <v>40</v>
      </c>
      <c r="C58" s="16"/>
      <c r="D58" s="18">
        <f>D59+D62</f>
        <v>2717870</v>
      </c>
      <c r="E58" s="41">
        <f t="shared" si="0"/>
        <v>0</v>
      </c>
      <c r="F58" s="18">
        <f>F59+F62</f>
        <v>2717870</v>
      </c>
      <c r="G58" s="18">
        <f>G59+G62</f>
        <v>2717870</v>
      </c>
      <c r="H58" s="10"/>
    </row>
    <row r="59" spans="1:8" s="11" customFormat="1" ht="33.75" customHeight="1" outlineLevel="2" x14ac:dyDescent="0.25">
      <c r="A59" s="9" t="s">
        <v>242</v>
      </c>
      <c r="B59" s="16" t="s">
        <v>243</v>
      </c>
      <c r="C59" s="16"/>
      <c r="D59" s="18">
        <f>D60</f>
        <v>575870</v>
      </c>
      <c r="E59" s="41">
        <f t="shared" si="0"/>
        <v>0</v>
      </c>
      <c r="F59" s="18">
        <f>F60</f>
        <v>575870</v>
      </c>
      <c r="G59" s="18">
        <f>G60</f>
        <v>575870</v>
      </c>
      <c r="H59" s="10"/>
    </row>
    <row r="60" spans="1:8" s="11" customFormat="1" ht="19.5" customHeight="1" outlineLevel="2" x14ac:dyDescent="0.25">
      <c r="A60" s="9" t="s">
        <v>29</v>
      </c>
      <c r="B60" s="16" t="s">
        <v>243</v>
      </c>
      <c r="C60" s="16" t="s">
        <v>30</v>
      </c>
      <c r="D60" s="18">
        <f>D61</f>
        <v>575870</v>
      </c>
      <c r="E60" s="41">
        <f t="shared" si="0"/>
        <v>0</v>
      </c>
      <c r="F60" s="18">
        <f>F61</f>
        <v>575870</v>
      </c>
      <c r="G60" s="18">
        <f>G61</f>
        <v>575870</v>
      </c>
      <c r="H60" s="10"/>
    </row>
    <row r="61" spans="1:8" s="11" customFormat="1" ht="23.25" customHeight="1" outlineLevel="2" x14ac:dyDescent="0.25">
      <c r="A61" s="9" t="s">
        <v>245</v>
      </c>
      <c r="B61" s="16" t="s">
        <v>243</v>
      </c>
      <c r="C61" s="16" t="s">
        <v>244</v>
      </c>
      <c r="D61" s="18">
        <v>575870</v>
      </c>
      <c r="E61" s="41">
        <f t="shared" si="0"/>
        <v>0</v>
      </c>
      <c r="F61" s="18">
        <v>575870</v>
      </c>
      <c r="G61" s="18">
        <v>575870</v>
      </c>
      <c r="H61" s="10"/>
    </row>
    <row r="62" spans="1:8" s="11" customFormat="1" outlineLevel="3" x14ac:dyDescent="0.25">
      <c r="A62" s="9" t="s">
        <v>41</v>
      </c>
      <c r="B62" s="16" t="s">
        <v>42</v>
      </c>
      <c r="C62" s="16"/>
      <c r="D62" s="18">
        <f>D63</f>
        <v>2142000</v>
      </c>
      <c r="E62" s="41">
        <f t="shared" si="0"/>
        <v>0</v>
      </c>
      <c r="F62" s="18">
        <f>F63</f>
        <v>2142000</v>
      </c>
      <c r="G62" s="18">
        <f>G63</f>
        <v>2142000</v>
      </c>
      <c r="H62" s="10"/>
    </row>
    <row r="63" spans="1:8" s="11" customFormat="1" outlineLevel="4" x14ac:dyDescent="0.25">
      <c r="A63" s="9" t="s">
        <v>43</v>
      </c>
      <c r="B63" s="16" t="s">
        <v>42</v>
      </c>
      <c r="C63" s="16" t="s">
        <v>44</v>
      </c>
      <c r="D63" s="18">
        <f>D64</f>
        <v>2142000</v>
      </c>
      <c r="E63" s="41">
        <f t="shared" si="0"/>
        <v>0</v>
      </c>
      <c r="F63" s="18">
        <f>F64</f>
        <v>2142000</v>
      </c>
      <c r="G63" s="18">
        <f>G64</f>
        <v>2142000</v>
      </c>
      <c r="H63" s="10"/>
    </row>
    <row r="64" spans="1:8" s="11" customFormat="1" ht="17.25" customHeight="1" outlineLevel="5" x14ac:dyDescent="0.25">
      <c r="A64" s="9" t="s">
        <v>45</v>
      </c>
      <c r="B64" s="16" t="s">
        <v>42</v>
      </c>
      <c r="C64" s="16" t="s">
        <v>46</v>
      </c>
      <c r="D64" s="18">
        <v>2142000</v>
      </c>
      <c r="E64" s="41">
        <f t="shared" si="0"/>
        <v>0</v>
      </c>
      <c r="F64" s="18">
        <v>2142000</v>
      </c>
      <c r="G64" s="18">
        <v>2142000</v>
      </c>
      <c r="H64" s="10"/>
    </row>
    <row r="65" spans="1:8" s="11" customFormat="1" ht="30" outlineLevel="1" x14ac:dyDescent="0.25">
      <c r="A65" s="9" t="s">
        <v>47</v>
      </c>
      <c r="B65" s="16" t="s">
        <v>48</v>
      </c>
      <c r="C65" s="16"/>
      <c r="D65" s="18">
        <f>D70</f>
        <v>1229744.93</v>
      </c>
      <c r="E65" s="41">
        <f t="shared" si="0"/>
        <v>0</v>
      </c>
      <c r="F65" s="18">
        <f>F70</f>
        <v>1229744.93</v>
      </c>
      <c r="G65" s="18">
        <f>G70</f>
        <v>1229744.93</v>
      </c>
      <c r="H65" s="10"/>
    </row>
    <row r="66" spans="1:8" s="11" customFormat="1" ht="15" hidden="1" customHeight="1" outlineLevel="2" x14ac:dyDescent="0.25">
      <c r="A66" s="9" t="s">
        <v>49</v>
      </c>
      <c r="B66" s="16" t="s">
        <v>50</v>
      </c>
      <c r="C66" s="16"/>
      <c r="D66" s="18"/>
      <c r="E66" s="41">
        <f t="shared" si="0"/>
        <v>0</v>
      </c>
      <c r="F66" s="18"/>
      <c r="G66" s="18"/>
      <c r="H66" s="10"/>
    </row>
    <row r="67" spans="1:8" s="11" customFormat="1" ht="15" hidden="1" customHeight="1" outlineLevel="3" x14ac:dyDescent="0.25">
      <c r="A67" s="9" t="s">
        <v>51</v>
      </c>
      <c r="B67" s="16" t="s">
        <v>52</v>
      </c>
      <c r="C67" s="16"/>
      <c r="D67" s="18"/>
      <c r="E67" s="41">
        <f t="shared" si="0"/>
        <v>0</v>
      </c>
      <c r="F67" s="18"/>
      <c r="G67" s="18"/>
      <c r="H67" s="10"/>
    </row>
    <row r="68" spans="1:8" s="11" customFormat="1" ht="15" hidden="1" customHeight="1" outlineLevel="4" x14ac:dyDescent="0.25">
      <c r="A68" s="9" t="s">
        <v>11</v>
      </c>
      <c r="B68" s="16" t="s">
        <v>52</v>
      </c>
      <c r="C68" s="16" t="s">
        <v>12</v>
      </c>
      <c r="D68" s="18"/>
      <c r="E68" s="41">
        <f t="shared" si="0"/>
        <v>0</v>
      </c>
      <c r="F68" s="18"/>
      <c r="G68" s="18"/>
      <c r="H68" s="10"/>
    </row>
    <row r="69" spans="1:8" s="11" customFormat="1" ht="30" hidden="1" customHeight="1" outlineLevel="5" x14ac:dyDescent="0.25">
      <c r="A69" s="9" t="s">
        <v>13</v>
      </c>
      <c r="B69" s="16" t="s">
        <v>52</v>
      </c>
      <c r="C69" s="16" t="s">
        <v>14</v>
      </c>
      <c r="D69" s="18">
        <v>0</v>
      </c>
      <c r="E69" s="41">
        <f t="shared" si="0"/>
        <v>0</v>
      </c>
      <c r="F69" s="18">
        <v>0</v>
      </c>
      <c r="G69" s="18">
        <v>0</v>
      </c>
      <c r="H69" s="10"/>
    </row>
    <row r="70" spans="1:8" s="11" customFormat="1" outlineLevel="5" x14ac:dyDescent="0.25">
      <c r="A70" s="9" t="s">
        <v>49</v>
      </c>
      <c r="B70" s="16" t="s">
        <v>50</v>
      </c>
      <c r="C70" s="16"/>
      <c r="D70" s="18">
        <f>D71</f>
        <v>1229744.93</v>
      </c>
      <c r="E70" s="41">
        <f t="shared" si="0"/>
        <v>0</v>
      </c>
      <c r="F70" s="18">
        <f t="shared" ref="F70:G72" si="3">F71</f>
        <v>1229744.93</v>
      </c>
      <c r="G70" s="18">
        <f t="shared" si="3"/>
        <v>1229744.93</v>
      </c>
      <c r="H70" s="10"/>
    </row>
    <row r="71" spans="1:8" s="11" customFormat="1" outlineLevel="5" x14ac:dyDescent="0.25">
      <c r="A71" s="9" t="s">
        <v>51</v>
      </c>
      <c r="B71" s="16" t="s">
        <v>52</v>
      </c>
      <c r="C71" s="16"/>
      <c r="D71" s="18">
        <f>D72</f>
        <v>1229744.93</v>
      </c>
      <c r="E71" s="41">
        <f t="shared" si="0"/>
        <v>0</v>
      </c>
      <c r="F71" s="18">
        <f t="shared" si="3"/>
        <v>1229744.93</v>
      </c>
      <c r="G71" s="18">
        <f t="shared" si="3"/>
        <v>1229744.93</v>
      </c>
      <c r="H71" s="10"/>
    </row>
    <row r="72" spans="1:8" s="11" customFormat="1" ht="20.25" customHeight="1" outlineLevel="5" x14ac:dyDescent="0.25">
      <c r="A72" s="9" t="s">
        <v>11</v>
      </c>
      <c r="B72" s="16" t="s">
        <v>52</v>
      </c>
      <c r="C72" s="16" t="s">
        <v>12</v>
      </c>
      <c r="D72" s="18">
        <f>D73</f>
        <v>1229744.93</v>
      </c>
      <c r="E72" s="41">
        <f t="shared" si="0"/>
        <v>0</v>
      </c>
      <c r="F72" s="18">
        <f t="shared" si="3"/>
        <v>1229744.93</v>
      </c>
      <c r="G72" s="18">
        <f t="shared" si="3"/>
        <v>1229744.93</v>
      </c>
      <c r="H72" s="10"/>
    </row>
    <row r="73" spans="1:8" s="11" customFormat="1" ht="30" outlineLevel="5" x14ac:dyDescent="0.25">
      <c r="A73" s="9" t="s">
        <v>13</v>
      </c>
      <c r="B73" s="16" t="s">
        <v>52</v>
      </c>
      <c r="C73" s="16" t="s">
        <v>14</v>
      </c>
      <c r="D73" s="18">
        <v>1229744.93</v>
      </c>
      <c r="E73" s="41">
        <f t="shared" ref="E73:E137" si="4">G73-D73</f>
        <v>0</v>
      </c>
      <c r="F73" s="18">
        <v>1229744.93</v>
      </c>
      <c r="G73" s="18">
        <v>1229744.93</v>
      </c>
      <c r="H73" s="10"/>
    </row>
    <row r="74" spans="1:8" s="11" customFormat="1" ht="28.5" x14ac:dyDescent="0.25">
      <c r="A74" s="12" t="s">
        <v>53</v>
      </c>
      <c r="B74" s="13" t="s">
        <v>54</v>
      </c>
      <c r="C74" s="13"/>
      <c r="D74" s="14">
        <f>D75+D118+D130</f>
        <v>158739649.91999999</v>
      </c>
      <c r="E74" s="41">
        <f t="shared" si="4"/>
        <v>-3042022.150000006</v>
      </c>
      <c r="F74" s="14">
        <f>F75+F118+F130</f>
        <v>160739088.58999997</v>
      </c>
      <c r="G74" s="14">
        <f>G75+G118+G130</f>
        <v>155697627.76999998</v>
      </c>
      <c r="H74" s="10"/>
    </row>
    <row r="75" spans="1:8" s="11" customFormat="1" outlineLevel="1" x14ac:dyDescent="0.25">
      <c r="A75" s="9" t="s">
        <v>55</v>
      </c>
      <c r="B75" s="16" t="s">
        <v>56</v>
      </c>
      <c r="C75" s="16"/>
      <c r="D75" s="18">
        <f>D76+D83+D87+D95</f>
        <v>72458094.319999993</v>
      </c>
      <c r="E75" s="41">
        <f t="shared" si="4"/>
        <v>-3062515.8199999928</v>
      </c>
      <c r="F75" s="18">
        <f>F76+F83+F87+F95</f>
        <v>74404046.069999993</v>
      </c>
      <c r="G75" s="18">
        <f>G76+G83+G87+G95</f>
        <v>69395578.5</v>
      </c>
      <c r="H75" s="10"/>
    </row>
    <row r="76" spans="1:8" s="11" customFormat="1" ht="20.25" customHeight="1" outlineLevel="2" x14ac:dyDescent="0.25">
      <c r="A76" s="9" t="s">
        <v>57</v>
      </c>
      <c r="B76" s="16" t="s">
        <v>58</v>
      </c>
      <c r="C76" s="16"/>
      <c r="D76" s="18">
        <f>D77+D80</f>
        <v>2036117.24</v>
      </c>
      <c r="E76" s="41">
        <f t="shared" si="4"/>
        <v>-62631.179999999935</v>
      </c>
      <c r="F76" s="18">
        <f>F77+F80</f>
        <v>1993358.58</v>
      </c>
      <c r="G76" s="18">
        <f>G77+G80</f>
        <v>1973486.06</v>
      </c>
      <c r="H76" s="10"/>
    </row>
    <row r="77" spans="1:8" s="11" customFormat="1" outlineLevel="3" x14ac:dyDescent="0.25">
      <c r="A77" s="9" t="s">
        <v>59</v>
      </c>
      <c r="B77" s="16" t="s">
        <v>60</v>
      </c>
      <c r="C77" s="16"/>
      <c r="D77" s="18">
        <f>D78</f>
        <v>149000</v>
      </c>
      <c r="E77" s="41">
        <f t="shared" si="4"/>
        <v>-61700</v>
      </c>
      <c r="F77" s="18">
        <f>F78</f>
        <v>106241.34</v>
      </c>
      <c r="G77" s="18">
        <f>G78</f>
        <v>87300</v>
      </c>
      <c r="H77" s="10"/>
    </row>
    <row r="78" spans="1:8" s="11" customFormat="1" ht="19.5" customHeight="1" outlineLevel="4" x14ac:dyDescent="0.25">
      <c r="A78" s="9" t="s">
        <v>11</v>
      </c>
      <c r="B78" s="16" t="s">
        <v>60</v>
      </c>
      <c r="C78" s="16" t="s">
        <v>12</v>
      </c>
      <c r="D78" s="18">
        <f>D79</f>
        <v>149000</v>
      </c>
      <c r="E78" s="41">
        <f t="shared" si="4"/>
        <v>-61700</v>
      </c>
      <c r="F78" s="18">
        <f>F79</f>
        <v>106241.34</v>
      </c>
      <c r="G78" s="18">
        <f>G79</f>
        <v>87300</v>
      </c>
      <c r="H78" s="10"/>
    </row>
    <row r="79" spans="1:8" s="11" customFormat="1" ht="30" outlineLevel="5" x14ac:dyDescent="0.25">
      <c r="A79" s="9" t="s">
        <v>13</v>
      </c>
      <c r="B79" s="16" t="s">
        <v>60</v>
      </c>
      <c r="C79" s="16" t="s">
        <v>14</v>
      </c>
      <c r="D79" s="18">
        <v>149000</v>
      </c>
      <c r="E79" s="41">
        <f t="shared" si="4"/>
        <v>-61700</v>
      </c>
      <c r="F79" s="18">
        <v>106241.34</v>
      </c>
      <c r="G79" s="18">
        <v>87300</v>
      </c>
      <c r="H79" s="10"/>
    </row>
    <row r="80" spans="1:8" s="11" customFormat="1" outlineLevel="3" x14ac:dyDescent="0.25">
      <c r="A80" s="9" t="s">
        <v>61</v>
      </c>
      <c r="B80" s="16" t="s">
        <v>62</v>
      </c>
      <c r="C80" s="16"/>
      <c r="D80" s="18">
        <f>D81</f>
        <v>1887117.24</v>
      </c>
      <c r="E80" s="41">
        <f t="shared" si="4"/>
        <v>-931.17999999993481</v>
      </c>
      <c r="F80" s="18">
        <f>F81</f>
        <v>1887117.24</v>
      </c>
      <c r="G80" s="18">
        <f>G81</f>
        <v>1886186.06</v>
      </c>
      <c r="H80" s="10"/>
    </row>
    <row r="81" spans="1:8" s="11" customFormat="1" ht="18.75" customHeight="1" outlineLevel="4" x14ac:dyDescent="0.25">
      <c r="A81" s="9" t="s">
        <v>11</v>
      </c>
      <c r="B81" s="16" t="s">
        <v>62</v>
      </c>
      <c r="C81" s="16" t="s">
        <v>12</v>
      </c>
      <c r="D81" s="18">
        <f>D82</f>
        <v>1887117.24</v>
      </c>
      <c r="E81" s="41">
        <f t="shared" si="4"/>
        <v>-931.17999999993481</v>
      </c>
      <c r="F81" s="18">
        <f>F82</f>
        <v>1887117.24</v>
      </c>
      <c r="G81" s="18">
        <f>G82</f>
        <v>1886186.06</v>
      </c>
      <c r="H81" s="10"/>
    </row>
    <row r="82" spans="1:8" s="11" customFormat="1" ht="30" outlineLevel="5" x14ac:dyDescent="0.25">
      <c r="A82" s="9" t="s">
        <v>13</v>
      </c>
      <c r="B82" s="16" t="s">
        <v>62</v>
      </c>
      <c r="C82" s="16" t="s">
        <v>14</v>
      </c>
      <c r="D82" s="18">
        <v>1887117.24</v>
      </c>
      <c r="E82" s="41">
        <f t="shared" si="4"/>
        <v>-931.17999999993481</v>
      </c>
      <c r="F82" s="18">
        <v>1887117.24</v>
      </c>
      <c r="G82" s="18">
        <v>1886186.06</v>
      </c>
      <c r="H82" s="10"/>
    </row>
    <row r="83" spans="1:8" s="11" customFormat="1" outlineLevel="2" x14ac:dyDescent="0.25">
      <c r="A83" s="9" t="s">
        <v>63</v>
      </c>
      <c r="B83" s="16" t="s">
        <v>64</v>
      </c>
      <c r="C83" s="16"/>
      <c r="D83" s="18">
        <f>D84</f>
        <v>1824315.02</v>
      </c>
      <c r="E83" s="41">
        <f t="shared" si="4"/>
        <v>0</v>
      </c>
      <c r="F83" s="18">
        <f t="shared" ref="F83:G85" si="5">F84</f>
        <v>1824315.02</v>
      </c>
      <c r="G83" s="18">
        <f t="shared" si="5"/>
        <v>1824315.02</v>
      </c>
      <c r="H83" s="10"/>
    </row>
    <row r="84" spans="1:8" s="11" customFormat="1" outlineLevel="3" x14ac:dyDescent="0.25">
      <c r="A84" s="9" t="s">
        <v>65</v>
      </c>
      <c r="B84" s="16" t="s">
        <v>66</v>
      </c>
      <c r="C84" s="16"/>
      <c r="D84" s="18">
        <f>D85</f>
        <v>1824315.02</v>
      </c>
      <c r="E84" s="41">
        <f t="shared" si="4"/>
        <v>0</v>
      </c>
      <c r="F84" s="18">
        <f t="shared" si="5"/>
        <v>1824315.02</v>
      </c>
      <c r="G84" s="18">
        <f t="shared" si="5"/>
        <v>1824315.02</v>
      </c>
      <c r="H84" s="10"/>
    </row>
    <row r="85" spans="1:8" s="11" customFormat="1" ht="19.5" customHeight="1" outlineLevel="4" x14ac:dyDescent="0.25">
      <c r="A85" s="9" t="s">
        <v>11</v>
      </c>
      <c r="B85" s="16" t="s">
        <v>66</v>
      </c>
      <c r="C85" s="16" t="s">
        <v>12</v>
      </c>
      <c r="D85" s="18">
        <f>D86</f>
        <v>1824315.02</v>
      </c>
      <c r="E85" s="41">
        <f t="shared" si="4"/>
        <v>0</v>
      </c>
      <c r="F85" s="18">
        <f t="shared" si="5"/>
        <v>1824315.02</v>
      </c>
      <c r="G85" s="18">
        <f t="shared" si="5"/>
        <v>1824315.02</v>
      </c>
      <c r="H85" s="10"/>
    </row>
    <row r="86" spans="1:8" s="11" customFormat="1" ht="30" outlineLevel="5" x14ac:dyDescent="0.25">
      <c r="A86" s="9" t="s">
        <v>13</v>
      </c>
      <c r="B86" s="16" t="s">
        <v>66</v>
      </c>
      <c r="C86" s="16" t="s">
        <v>14</v>
      </c>
      <c r="D86" s="18">
        <v>1824315.02</v>
      </c>
      <c r="E86" s="41">
        <f t="shared" si="4"/>
        <v>0</v>
      </c>
      <c r="F86" s="18">
        <v>1824315.02</v>
      </c>
      <c r="G86" s="18">
        <v>1824315.02</v>
      </c>
      <c r="H86" s="10"/>
    </row>
    <row r="87" spans="1:8" s="11" customFormat="1" ht="30" outlineLevel="2" x14ac:dyDescent="0.25">
      <c r="A87" s="9" t="s">
        <v>67</v>
      </c>
      <c r="B87" s="16" t="s">
        <v>68</v>
      </c>
      <c r="C87" s="16"/>
      <c r="D87" s="18">
        <f>D88</f>
        <v>31228778.640000001</v>
      </c>
      <c r="E87" s="41">
        <f t="shared" si="4"/>
        <v>-4029938.5</v>
      </c>
      <c r="F87" s="18">
        <f t="shared" ref="F87:G89" si="6">F88</f>
        <v>31228778.640000001</v>
      </c>
      <c r="G87" s="18">
        <f t="shared" si="6"/>
        <v>27198840.140000001</v>
      </c>
      <c r="H87" s="10"/>
    </row>
    <row r="88" spans="1:8" s="11" customFormat="1" ht="17.25" customHeight="1" outlineLevel="3" x14ac:dyDescent="0.25">
      <c r="A88" s="9" t="s">
        <v>69</v>
      </c>
      <c r="B88" s="16" t="s">
        <v>70</v>
      </c>
      <c r="C88" s="16"/>
      <c r="D88" s="18">
        <f>D89</f>
        <v>31228778.640000001</v>
      </c>
      <c r="E88" s="41">
        <f t="shared" si="4"/>
        <v>-4029938.5</v>
      </c>
      <c r="F88" s="18">
        <f t="shared" si="6"/>
        <v>31228778.640000001</v>
      </c>
      <c r="G88" s="18">
        <f t="shared" si="6"/>
        <v>27198840.140000001</v>
      </c>
      <c r="H88" s="10"/>
    </row>
    <row r="89" spans="1:8" s="11" customFormat="1" ht="20.25" customHeight="1" outlineLevel="4" x14ac:dyDescent="0.25">
      <c r="A89" s="9" t="s">
        <v>11</v>
      </c>
      <c r="B89" s="16" t="s">
        <v>70</v>
      </c>
      <c r="C89" s="16" t="s">
        <v>12</v>
      </c>
      <c r="D89" s="18">
        <f>D90</f>
        <v>31228778.640000001</v>
      </c>
      <c r="E89" s="41">
        <f t="shared" si="4"/>
        <v>-4029938.5</v>
      </c>
      <c r="F89" s="18">
        <f t="shared" si="6"/>
        <v>31228778.640000001</v>
      </c>
      <c r="G89" s="18">
        <f t="shared" si="6"/>
        <v>27198840.140000001</v>
      </c>
      <c r="H89" s="10"/>
    </row>
    <row r="90" spans="1:8" s="11" customFormat="1" ht="30" outlineLevel="5" x14ac:dyDescent="0.25">
      <c r="A90" s="9" t="s">
        <v>13</v>
      </c>
      <c r="B90" s="16" t="s">
        <v>70</v>
      </c>
      <c r="C90" s="16" t="s">
        <v>14</v>
      </c>
      <c r="D90" s="18">
        <v>31228778.640000001</v>
      </c>
      <c r="E90" s="41">
        <f t="shared" si="4"/>
        <v>-4029938.5</v>
      </c>
      <c r="F90" s="18">
        <v>31228778.640000001</v>
      </c>
      <c r="G90" s="18">
        <v>27198840.140000001</v>
      </c>
      <c r="H90" s="10"/>
    </row>
    <row r="91" spans="1:8" s="11" customFormat="1" ht="15" hidden="1" customHeight="1" outlineLevel="2" x14ac:dyDescent="0.25">
      <c r="A91" s="9" t="s">
        <v>263</v>
      </c>
      <c r="B91" s="16" t="s">
        <v>71</v>
      </c>
      <c r="C91" s="16"/>
      <c r="D91" s="18">
        <v>0</v>
      </c>
      <c r="E91" s="41">
        <f t="shared" si="4"/>
        <v>0</v>
      </c>
      <c r="F91" s="18">
        <v>0</v>
      </c>
      <c r="G91" s="18">
        <v>0</v>
      </c>
      <c r="H91" s="10"/>
    </row>
    <row r="92" spans="1:8" s="11" customFormat="1" ht="15" hidden="1" customHeight="1" outlineLevel="3" x14ac:dyDescent="0.25">
      <c r="A92" s="9" t="s">
        <v>264</v>
      </c>
      <c r="B92" s="16" t="s">
        <v>72</v>
      </c>
      <c r="C92" s="16"/>
      <c r="D92" s="18">
        <v>0</v>
      </c>
      <c r="E92" s="41">
        <f t="shared" si="4"/>
        <v>0</v>
      </c>
      <c r="F92" s="18">
        <v>0</v>
      </c>
      <c r="G92" s="18">
        <v>0</v>
      </c>
      <c r="H92" s="10"/>
    </row>
    <row r="93" spans="1:8" s="11" customFormat="1" ht="15" hidden="1" customHeight="1" outlineLevel="4" x14ac:dyDescent="0.25">
      <c r="A93" s="9" t="s">
        <v>11</v>
      </c>
      <c r="B93" s="16" t="s">
        <v>72</v>
      </c>
      <c r="C93" s="16" t="s">
        <v>12</v>
      </c>
      <c r="D93" s="18">
        <v>0</v>
      </c>
      <c r="E93" s="41">
        <f t="shared" si="4"/>
        <v>0</v>
      </c>
      <c r="F93" s="18">
        <v>0</v>
      </c>
      <c r="G93" s="18">
        <v>0</v>
      </c>
      <c r="H93" s="10"/>
    </row>
    <row r="94" spans="1:8" s="11" customFormat="1" ht="30" hidden="1" customHeight="1" outlineLevel="5" x14ac:dyDescent="0.25">
      <c r="A94" s="9" t="s">
        <v>13</v>
      </c>
      <c r="B94" s="16" t="s">
        <v>72</v>
      </c>
      <c r="C94" s="16" t="s">
        <v>14</v>
      </c>
      <c r="D94" s="18">
        <v>0</v>
      </c>
      <c r="E94" s="41">
        <f t="shared" si="4"/>
        <v>0</v>
      </c>
      <c r="F94" s="18">
        <v>0</v>
      </c>
      <c r="G94" s="18">
        <v>0</v>
      </c>
      <c r="H94" s="10"/>
    </row>
    <row r="95" spans="1:8" s="11" customFormat="1" outlineLevel="2" collapsed="1" x14ac:dyDescent="0.25">
      <c r="A95" s="9" t="s">
        <v>73</v>
      </c>
      <c r="B95" s="16" t="s">
        <v>74</v>
      </c>
      <c r="C95" s="16"/>
      <c r="D95" s="18">
        <f>D96+D112+D106+D115</f>
        <v>37368883.420000002</v>
      </c>
      <c r="E95" s="41">
        <f t="shared" si="4"/>
        <v>1030053.8599999994</v>
      </c>
      <c r="F95" s="18">
        <f>F96+F112+F106+F115+F109</f>
        <v>39357593.829999998</v>
      </c>
      <c r="G95" s="18">
        <f>G96+G112+G106+G115+G109</f>
        <v>38398937.280000001</v>
      </c>
      <c r="H95" s="10"/>
    </row>
    <row r="96" spans="1:8" s="11" customFormat="1" outlineLevel="3" x14ac:dyDescent="0.25">
      <c r="A96" s="9" t="s">
        <v>75</v>
      </c>
      <c r="B96" s="16" t="s">
        <v>76</v>
      </c>
      <c r="C96" s="16"/>
      <c r="D96" s="18">
        <f>D97+D99+D103+D101</f>
        <v>24684862.41</v>
      </c>
      <c r="E96" s="41">
        <f t="shared" si="4"/>
        <v>-855028.73999999836</v>
      </c>
      <c r="F96" s="18">
        <f>F97+F99+F103+F101</f>
        <v>24673572.82</v>
      </c>
      <c r="G96" s="18">
        <f>G97+G99+G103+G101</f>
        <v>23829833.670000002</v>
      </c>
      <c r="H96" s="10"/>
    </row>
    <row r="97" spans="1:8" s="11" customFormat="1" ht="18.75" customHeight="1" outlineLevel="4" x14ac:dyDescent="0.25">
      <c r="A97" s="9" t="s">
        <v>11</v>
      </c>
      <c r="B97" s="16" t="s">
        <v>76</v>
      </c>
      <c r="C97" s="16" t="s">
        <v>12</v>
      </c>
      <c r="D97" s="18">
        <f>D98</f>
        <v>22331848.649999999</v>
      </c>
      <c r="E97" s="41">
        <f t="shared" si="4"/>
        <v>-825028.73999999836</v>
      </c>
      <c r="F97" s="18">
        <f>F98</f>
        <v>22320559.059999999</v>
      </c>
      <c r="G97" s="18">
        <f>G98</f>
        <v>21506819.91</v>
      </c>
      <c r="H97" s="10"/>
    </row>
    <row r="98" spans="1:8" s="11" customFormat="1" ht="30" outlineLevel="5" x14ac:dyDescent="0.25">
      <c r="A98" s="9" t="s">
        <v>13</v>
      </c>
      <c r="B98" s="16" t="s">
        <v>76</v>
      </c>
      <c r="C98" s="16" t="s">
        <v>14</v>
      </c>
      <c r="D98" s="18">
        <v>22331848.649999999</v>
      </c>
      <c r="E98" s="41">
        <f t="shared" si="4"/>
        <v>-825028.73999999836</v>
      </c>
      <c r="F98" s="18">
        <v>22320559.059999999</v>
      </c>
      <c r="G98" s="18">
        <v>21506819.91</v>
      </c>
      <c r="H98" s="10"/>
    </row>
    <row r="99" spans="1:8" s="11" customFormat="1" ht="15" customHeight="1" outlineLevel="5" x14ac:dyDescent="0.25">
      <c r="A99" s="9" t="s">
        <v>43</v>
      </c>
      <c r="B99" s="16" t="s">
        <v>76</v>
      </c>
      <c r="C99" s="16" t="s">
        <v>44</v>
      </c>
      <c r="D99" s="18">
        <f>D100</f>
        <v>79800</v>
      </c>
      <c r="E99" s="41">
        <f t="shared" si="4"/>
        <v>0</v>
      </c>
      <c r="F99" s="18">
        <f>F100</f>
        <v>79800</v>
      </c>
      <c r="G99" s="18">
        <f>G100</f>
        <v>79800</v>
      </c>
      <c r="H99" s="10"/>
    </row>
    <row r="100" spans="1:8" s="11" customFormat="1" ht="15" customHeight="1" outlineLevel="5" x14ac:dyDescent="0.25">
      <c r="A100" s="9" t="s">
        <v>210</v>
      </c>
      <c r="B100" s="16" t="s">
        <v>76</v>
      </c>
      <c r="C100" s="16" t="s">
        <v>211</v>
      </c>
      <c r="D100" s="18">
        <v>79800</v>
      </c>
      <c r="E100" s="41">
        <f t="shared" si="4"/>
        <v>0</v>
      </c>
      <c r="F100" s="18">
        <v>79800</v>
      </c>
      <c r="G100" s="18">
        <v>79800</v>
      </c>
      <c r="H100" s="10"/>
    </row>
    <row r="101" spans="1:8" s="11" customFormat="1" ht="33" customHeight="1" outlineLevel="5" x14ac:dyDescent="0.25">
      <c r="A101" s="9" t="s">
        <v>92</v>
      </c>
      <c r="B101" s="16" t="s">
        <v>76</v>
      </c>
      <c r="C101" s="16" t="s">
        <v>93</v>
      </c>
      <c r="D101" s="18">
        <f>D102</f>
        <v>280000</v>
      </c>
      <c r="E101" s="41">
        <f t="shared" si="4"/>
        <v>0</v>
      </c>
      <c r="F101" s="18">
        <f>F102</f>
        <v>280000</v>
      </c>
      <c r="G101" s="18">
        <f>G102</f>
        <v>280000</v>
      </c>
      <c r="H101" s="10"/>
    </row>
    <row r="102" spans="1:8" s="11" customFormat="1" ht="15" customHeight="1" outlineLevel="5" x14ac:dyDescent="0.25">
      <c r="A102" s="9" t="s">
        <v>369</v>
      </c>
      <c r="B102" s="16" t="s">
        <v>76</v>
      </c>
      <c r="C102" s="16" t="s">
        <v>371</v>
      </c>
      <c r="D102" s="18">
        <v>280000</v>
      </c>
      <c r="E102" s="41">
        <f t="shared" si="4"/>
        <v>0</v>
      </c>
      <c r="F102" s="18">
        <v>280000</v>
      </c>
      <c r="G102" s="18">
        <v>280000</v>
      </c>
      <c r="H102" s="10"/>
    </row>
    <row r="103" spans="1:8" s="11" customFormat="1" ht="15" customHeight="1" outlineLevel="5" x14ac:dyDescent="0.25">
      <c r="A103" s="9" t="s">
        <v>29</v>
      </c>
      <c r="B103" s="16" t="s">
        <v>76</v>
      </c>
      <c r="C103" s="16" t="s">
        <v>30</v>
      </c>
      <c r="D103" s="18">
        <f>D104+D105</f>
        <v>1993213.76</v>
      </c>
      <c r="E103" s="41">
        <f t="shared" si="4"/>
        <v>-30000</v>
      </c>
      <c r="F103" s="18">
        <f>F104+F105</f>
        <v>1993213.76</v>
      </c>
      <c r="G103" s="18">
        <f>G104+G105</f>
        <v>1963213.76</v>
      </c>
      <c r="H103" s="10"/>
    </row>
    <row r="104" spans="1:8" s="11" customFormat="1" ht="15" customHeight="1" outlineLevel="5" x14ac:dyDescent="0.25">
      <c r="A104" s="9" t="s">
        <v>245</v>
      </c>
      <c r="B104" s="16" t="s">
        <v>76</v>
      </c>
      <c r="C104" s="16" t="s">
        <v>244</v>
      </c>
      <c r="D104" s="18">
        <v>1693213.76</v>
      </c>
      <c r="E104" s="41">
        <f t="shared" si="4"/>
        <v>0</v>
      </c>
      <c r="F104" s="18">
        <v>1693213.76</v>
      </c>
      <c r="G104" s="18">
        <v>1693213.76</v>
      </c>
      <c r="H104" s="10"/>
    </row>
    <row r="105" spans="1:8" s="11" customFormat="1" ht="15" customHeight="1" outlineLevel="5" x14ac:dyDescent="0.25">
      <c r="A105" s="37" t="s">
        <v>31</v>
      </c>
      <c r="B105" s="16" t="s">
        <v>76</v>
      </c>
      <c r="C105" s="16" t="s">
        <v>32</v>
      </c>
      <c r="D105" s="18">
        <v>300000</v>
      </c>
      <c r="E105" s="41">
        <f t="shared" si="4"/>
        <v>-30000</v>
      </c>
      <c r="F105" s="18">
        <v>300000</v>
      </c>
      <c r="G105" s="18">
        <v>270000</v>
      </c>
      <c r="H105" s="10"/>
    </row>
    <row r="106" spans="1:8" s="11" customFormat="1" ht="33" customHeight="1" outlineLevel="5" x14ac:dyDescent="0.25">
      <c r="A106" s="28" t="s">
        <v>368</v>
      </c>
      <c r="B106" s="16" t="s">
        <v>370</v>
      </c>
      <c r="C106" s="16"/>
      <c r="D106" s="18">
        <f>D107</f>
        <v>7900000</v>
      </c>
      <c r="E106" s="41">
        <f t="shared" si="4"/>
        <v>0</v>
      </c>
      <c r="F106" s="18">
        <f>F107</f>
        <v>7900000</v>
      </c>
      <c r="G106" s="18">
        <f>G107</f>
        <v>7900000</v>
      </c>
      <c r="H106" s="10"/>
    </row>
    <row r="107" spans="1:8" s="11" customFormat="1" ht="32.25" customHeight="1" outlineLevel="5" x14ac:dyDescent="0.25">
      <c r="A107" s="9" t="s">
        <v>92</v>
      </c>
      <c r="B107" s="16" t="s">
        <v>370</v>
      </c>
      <c r="C107" s="16" t="s">
        <v>93</v>
      </c>
      <c r="D107" s="18">
        <f>D108</f>
        <v>7900000</v>
      </c>
      <c r="E107" s="41">
        <f t="shared" si="4"/>
        <v>0</v>
      </c>
      <c r="F107" s="18">
        <f>F108</f>
        <v>7900000</v>
      </c>
      <c r="G107" s="18">
        <f>G108</f>
        <v>7900000</v>
      </c>
      <c r="H107" s="10"/>
    </row>
    <row r="108" spans="1:8" s="11" customFormat="1" ht="21.75" customHeight="1" outlineLevel="5" x14ac:dyDescent="0.25">
      <c r="A108" s="9" t="s">
        <v>369</v>
      </c>
      <c r="B108" s="16" t="s">
        <v>370</v>
      </c>
      <c r="C108" s="16" t="s">
        <v>371</v>
      </c>
      <c r="D108" s="18">
        <v>7900000</v>
      </c>
      <c r="E108" s="41">
        <f t="shared" si="4"/>
        <v>0</v>
      </c>
      <c r="F108" s="18">
        <v>7900000</v>
      </c>
      <c r="G108" s="18">
        <v>7900000</v>
      </c>
      <c r="H108" s="10"/>
    </row>
    <row r="109" spans="1:8" s="11" customFormat="1" ht="48.75" customHeight="1" outlineLevel="5" x14ac:dyDescent="0.25">
      <c r="A109" s="9" t="s">
        <v>402</v>
      </c>
      <c r="B109" s="16" t="s">
        <v>403</v>
      </c>
      <c r="C109" s="16"/>
      <c r="D109" s="18">
        <v>0</v>
      </c>
      <c r="E109" s="41">
        <f t="shared" si="4"/>
        <v>2000000</v>
      </c>
      <c r="F109" s="18">
        <f>F110</f>
        <v>2000000</v>
      </c>
      <c r="G109" s="18">
        <f>G110</f>
        <v>2000000</v>
      </c>
      <c r="H109" s="10"/>
    </row>
    <row r="110" spans="1:8" s="11" customFormat="1" ht="33" customHeight="1" outlineLevel="5" x14ac:dyDescent="0.25">
      <c r="A110" s="9" t="s">
        <v>92</v>
      </c>
      <c r="B110" s="16" t="s">
        <v>403</v>
      </c>
      <c r="C110" s="16" t="s">
        <v>93</v>
      </c>
      <c r="D110" s="18">
        <v>0</v>
      </c>
      <c r="E110" s="41">
        <f t="shared" si="4"/>
        <v>2000000</v>
      </c>
      <c r="F110" s="18">
        <f>F111</f>
        <v>2000000</v>
      </c>
      <c r="G110" s="18">
        <f>G111</f>
        <v>2000000</v>
      </c>
      <c r="H110" s="10"/>
    </row>
    <row r="111" spans="1:8" s="11" customFormat="1" ht="21.75" customHeight="1" outlineLevel="5" x14ac:dyDescent="0.25">
      <c r="A111" s="9" t="s">
        <v>369</v>
      </c>
      <c r="B111" s="16" t="s">
        <v>403</v>
      </c>
      <c r="C111" s="16" t="s">
        <v>371</v>
      </c>
      <c r="D111" s="18">
        <v>0</v>
      </c>
      <c r="E111" s="41">
        <f t="shared" si="4"/>
        <v>2000000</v>
      </c>
      <c r="F111" s="18">
        <v>2000000</v>
      </c>
      <c r="G111" s="18">
        <v>2000000</v>
      </c>
      <c r="H111" s="10"/>
    </row>
    <row r="112" spans="1:8" s="11" customFormat="1" ht="30" customHeight="1" outlineLevel="5" x14ac:dyDescent="0.25">
      <c r="A112" s="8" t="s">
        <v>251</v>
      </c>
      <c r="B112" s="16" t="s">
        <v>253</v>
      </c>
      <c r="C112" s="16"/>
      <c r="D112" s="18">
        <f>D113</f>
        <v>3584021.01</v>
      </c>
      <c r="E112" s="41">
        <f t="shared" si="4"/>
        <v>-114917.39999999991</v>
      </c>
      <c r="F112" s="18">
        <f>F113</f>
        <v>3584021.01</v>
      </c>
      <c r="G112" s="18">
        <f>G113</f>
        <v>3469103.61</v>
      </c>
      <c r="H112" s="10"/>
    </row>
    <row r="113" spans="1:8" s="11" customFormat="1" ht="18.75" customHeight="1" outlineLevel="5" x14ac:dyDescent="0.25">
      <c r="A113" s="8" t="s">
        <v>252</v>
      </c>
      <c r="B113" s="16" t="s">
        <v>253</v>
      </c>
      <c r="C113" s="16" t="s">
        <v>12</v>
      </c>
      <c r="D113" s="18">
        <f>D114</f>
        <v>3584021.01</v>
      </c>
      <c r="E113" s="41">
        <f t="shared" si="4"/>
        <v>-114917.39999999991</v>
      </c>
      <c r="F113" s="18">
        <f>F114</f>
        <v>3584021.01</v>
      </c>
      <c r="G113" s="18">
        <f>G114</f>
        <v>3469103.61</v>
      </c>
      <c r="H113" s="10"/>
    </row>
    <row r="114" spans="1:8" s="11" customFormat="1" ht="30" customHeight="1" outlineLevel="5" x14ac:dyDescent="0.25">
      <c r="A114" s="42" t="s">
        <v>13</v>
      </c>
      <c r="B114" s="43" t="s">
        <v>253</v>
      </c>
      <c r="C114" s="43" t="s">
        <v>14</v>
      </c>
      <c r="D114" s="44">
        <v>3584021.01</v>
      </c>
      <c r="E114" s="45">
        <f t="shared" si="4"/>
        <v>-114917.39999999991</v>
      </c>
      <c r="F114" s="44">
        <v>3584021.01</v>
      </c>
      <c r="G114" s="44">
        <v>3469103.61</v>
      </c>
      <c r="H114" s="10"/>
    </row>
    <row r="115" spans="1:8" s="11" customFormat="1" ht="30" customHeight="1" outlineLevel="5" x14ac:dyDescent="0.25">
      <c r="A115" s="28" t="s">
        <v>372</v>
      </c>
      <c r="B115" s="16" t="s">
        <v>373</v>
      </c>
      <c r="C115" s="16"/>
      <c r="D115" s="49">
        <f>D116</f>
        <v>1200000</v>
      </c>
      <c r="E115" s="45">
        <f t="shared" si="4"/>
        <v>0</v>
      </c>
      <c r="F115" s="49">
        <f>F116</f>
        <v>1200000</v>
      </c>
      <c r="G115" s="49">
        <f>G116</f>
        <v>1200000</v>
      </c>
      <c r="H115" s="10"/>
    </row>
    <row r="116" spans="1:8" s="11" customFormat="1" ht="30" customHeight="1" outlineLevel="5" x14ac:dyDescent="0.25">
      <c r="A116" s="9" t="s">
        <v>92</v>
      </c>
      <c r="B116" s="16" t="s">
        <v>373</v>
      </c>
      <c r="C116" s="16" t="s">
        <v>93</v>
      </c>
      <c r="D116" s="49">
        <f>D117</f>
        <v>1200000</v>
      </c>
      <c r="E116" s="45">
        <f t="shared" si="4"/>
        <v>0</v>
      </c>
      <c r="F116" s="49">
        <f>F117</f>
        <v>1200000</v>
      </c>
      <c r="G116" s="49">
        <f>G117</f>
        <v>1200000</v>
      </c>
      <c r="H116" s="10"/>
    </row>
    <row r="117" spans="1:8" s="11" customFormat="1" ht="15.75" customHeight="1" outlineLevel="5" x14ac:dyDescent="0.25">
      <c r="A117" s="9" t="s">
        <v>369</v>
      </c>
      <c r="B117" s="16" t="s">
        <v>373</v>
      </c>
      <c r="C117" s="51" t="s">
        <v>371</v>
      </c>
      <c r="D117" s="53">
        <v>1200000</v>
      </c>
      <c r="E117" s="50">
        <f t="shared" si="4"/>
        <v>0</v>
      </c>
      <c r="F117" s="53">
        <v>1200000</v>
      </c>
      <c r="G117" s="53">
        <v>1200000</v>
      </c>
      <c r="H117" s="10"/>
    </row>
    <row r="118" spans="1:8" s="11" customFormat="1" outlineLevel="1" x14ac:dyDescent="0.25">
      <c r="A118" s="46" t="s">
        <v>77</v>
      </c>
      <c r="B118" s="47" t="s">
        <v>78</v>
      </c>
      <c r="C118" s="52"/>
      <c r="D118" s="54">
        <f>D119</f>
        <v>8579265</v>
      </c>
      <c r="E118" s="50">
        <f t="shared" si="4"/>
        <v>20493.669999999925</v>
      </c>
      <c r="F118" s="54">
        <f>F119</f>
        <v>8632751.9199999999</v>
      </c>
      <c r="G118" s="54">
        <f>G119</f>
        <v>8599758.6699999999</v>
      </c>
      <c r="H118" s="10"/>
    </row>
    <row r="119" spans="1:8" s="11" customFormat="1" ht="21" customHeight="1" outlineLevel="2" x14ac:dyDescent="0.25">
      <c r="A119" s="9" t="s">
        <v>79</v>
      </c>
      <c r="B119" s="16" t="s">
        <v>80</v>
      </c>
      <c r="C119" s="16"/>
      <c r="D119" s="18">
        <f>D120+D127</f>
        <v>8579265</v>
      </c>
      <c r="E119" s="48">
        <f t="shared" si="4"/>
        <v>20493.669999999925</v>
      </c>
      <c r="F119" s="18">
        <f>F120+F127</f>
        <v>8632751.9199999999</v>
      </c>
      <c r="G119" s="18">
        <f>G120+G127</f>
        <v>8599758.6699999999</v>
      </c>
      <c r="H119" s="10"/>
    </row>
    <row r="120" spans="1:8" s="11" customFormat="1" outlineLevel="3" x14ac:dyDescent="0.25">
      <c r="A120" s="9" t="s">
        <v>81</v>
      </c>
      <c r="B120" s="16" t="s">
        <v>82</v>
      </c>
      <c r="C120" s="16"/>
      <c r="D120" s="18">
        <f>D121+D123+D125</f>
        <v>8329265</v>
      </c>
      <c r="E120" s="41">
        <f t="shared" si="4"/>
        <v>-32993.099999999627</v>
      </c>
      <c r="F120" s="18">
        <f>F121+F123+F125</f>
        <v>8329265</v>
      </c>
      <c r="G120" s="18">
        <f>G121+G123+G125</f>
        <v>8296271.9000000004</v>
      </c>
      <c r="H120" s="10"/>
    </row>
    <row r="121" spans="1:8" s="11" customFormat="1" ht="45" outlineLevel="4" x14ac:dyDescent="0.25">
      <c r="A121" s="9" t="s">
        <v>83</v>
      </c>
      <c r="B121" s="16" t="s">
        <v>82</v>
      </c>
      <c r="C121" s="16" t="s">
        <v>84</v>
      </c>
      <c r="D121" s="18">
        <f>D122</f>
        <v>7773315</v>
      </c>
      <c r="E121" s="41">
        <f t="shared" si="4"/>
        <v>-21163.290000000037</v>
      </c>
      <c r="F121" s="18">
        <f>F122</f>
        <v>7773315</v>
      </c>
      <c r="G121" s="18">
        <f>G122</f>
        <v>7752151.71</v>
      </c>
      <c r="H121" s="10"/>
    </row>
    <row r="122" spans="1:8" s="11" customFormat="1" outlineLevel="5" x14ac:dyDescent="0.25">
      <c r="A122" s="9" t="s">
        <v>85</v>
      </c>
      <c r="B122" s="16" t="s">
        <v>82</v>
      </c>
      <c r="C122" s="16" t="s">
        <v>86</v>
      </c>
      <c r="D122" s="18">
        <v>7773315</v>
      </c>
      <c r="E122" s="41">
        <f t="shared" si="4"/>
        <v>-21163.290000000037</v>
      </c>
      <c r="F122" s="18">
        <v>7773315</v>
      </c>
      <c r="G122" s="18">
        <v>7752151.71</v>
      </c>
      <c r="H122" s="10"/>
    </row>
    <row r="123" spans="1:8" s="11" customFormat="1" ht="19.5" customHeight="1" outlineLevel="4" x14ac:dyDescent="0.25">
      <c r="A123" s="9" t="s">
        <v>11</v>
      </c>
      <c r="B123" s="16" t="s">
        <v>82</v>
      </c>
      <c r="C123" s="16" t="s">
        <v>12</v>
      </c>
      <c r="D123" s="18">
        <f>D124</f>
        <v>550850</v>
      </c>
      <c r="E123" s="41">
        <f t="shared" si="4"/>
        <v>-8029.8100000000559</v>
      </c>
      <c r="F123" s="18">
        <f>F124</f>
        <v>554650</v>
      </c>
      <c r="G123" s="18">
        <f>G124</f>
        <v>542820.18999999994</v>
      </c>
      <c r="H123" s="10"/>
    </row>
    <row r="124" spans="1:8" s="11" customFormat="1" ht="30" outlineLevel="5" x14ac:dyDescent="0.25">
      <c r="A124" s="9" t="s">
        <v>13</v>
      </c>
      <c r="B124" s="16" t="s">
        <v>82</v>
      </c>
      <c r="C124" s="16" t="s">
        <v>14</v>
      </c>
      <c r="D124" s="18">
        <v>550850</v>
      </c>
      <c r="E124" s="41">
        <f t="shared" si="4"/>
        <v>-8029.8100000000559</v>
      </c>
      <c r="F124" s="18">
        <v>554650</v>
      </c>
      <c r="G124" s="18">
        <v>542820.18999999994</v>
      </c>
      <c r="H124" s="10"/>
    </row>
    <row r="125" spans="1:8" s="11" customFormat="1" outlineLevel="4" x14ac:dyDescent="0.25">
      <c r="A125" s="9" t="s">
        <v>29</v>
      </c>
      <c r="B125" s="16" t="s">
        <v>82</v>
      </c>
      <c r="C125" s="16" t="s">
        <v>30</v>
      </c>
      <c r="D125" s="18">
        <f>D126</f>
        <v>5100</v>
      </c>
      <c r="E125" s="41">
        <f t="shared" si="4"/>
        <v>-3800</v>
      </c>
      <c r="F125" s="18">
        <f>F126</f>
        <v>1300</v>
      </c>
      <c r="G125" s="18">
        <f>G126</f>
        <v>1300</v>
      </c>
      <c r="H125" s="10"/>
    </row>
    <row r="126" spans="1:8" s="11" customFormat="1" outlineLevel="5" x14ac:dyDescent="0.25">
      <c r="A126" s="9" t="s">
        <v>31</v>
      </c>
      <c r="B126" s="16" t="s">
        <v>82</v>
      </c>
      <c r="C126" s="16" t="s">
        <v>32</v>
      </c>
      <c r="D126" s="18">
        <v>5100</v>
      </c>
      <c r="E126" s="41">
        <f t="shared" si="4"/>
        <v>-3800</v>
      </c>
      <c r="F126" s="18">
        <v>1300</v>
      </c>
      <c r="G126" s="18">
        <v>1300</v>
      </c>
      <c r="H126" s="10"/>
    </row>
    <row r="127" spans="1:8" s="11" customFormat="1" ht="30" outlineLevel="3" x14ac:dyDescent="0.25">
      <c r="A127" s="9" t="s">
        <v>87</v>
      </c>
      <c r="B127" s="16" t="s">
        <v>88</v>
      </c>
      <c r="C127" s="16"/>
      <c r="D127" s="18">
        <f>D128</f>
        <v>250000</v>
      </c>
      <c r="E127" s="41">
        <f t="shared" si="4"/>
        <v>53486.770000000019</v>
      </c>
      <c r="F127" s="18">
        <f>F128</f>
        <v>303486.92</v>
      </c>
      <c r="G127" s="18">
        <f>G128</f>
        <v>303486.77</v>
      </c>
      <c r="H127" s="10"/>
    </row>
    <row r="128" spans="1:8" s="11" customFormat="1" ht="19.5" customHeight="1" outlineLevel="4" x14ac:dyDescent="0.25">
      <c r="A128" s="9" t="s">
        <v>11</v>
      </c>
      <c r="B128" s="16" t="s">
        <v>88</v>
      </c>
      <c r="C128" s="16" t="s">
        <v>12</v>
      </c>
      <c r="D128" s="18">
        <f>D129</f>
        <v>250000</v>
      </c>
      <c r="E128" s="41">
        <f t="shared" si="4"/>
        <v>53486.770000000019</v>
      </c>
      <c r="F128" s="18">
        <f>F129</f>
        <v>303486.92</v>
      </c>
      <c r="G128" s="18">
        <f>G129</f>
        <v>303486.77</v>
      </c>
      <c r="H128" s="10"/>
    </row>
    <row r="129" spans="1:8" s="11" customFormat="1" ht="30" outlineLevel="5" x14ac:dyDescent="0.25">
      <c r="A129" s="9" t="s">
        <v>13</v>
      </c>
      <c r="B129" s="16" t="s">
        <v>88</v>
      </c>
      <c r="C129" s="16" t="s">
        <v>14</v>
      </c>
      <c r="D129" s="18">
        <v>250000</v>
      </c>
      <c r="E129" s="41">
        <f t="shared" si="4"/>
        <v>53486.770000000019</v>
      </c>
      <c r="F129" s="18">
        <v>303486.92</v>
      </c>
      <c r="G129" s="18">
        <v>303486.77</v>
      </c>
      <c r="H129" s="10"/>
    </row>
    <row r="130" spans="1:8" s="11" customFormat="1" outlineLevel="1" x14ac:dyDescent="0.25">
      <c r="A130" s="9" t="s">
        <v>374</v>
      </c>
      <c r="B130" s="16" t="s">
        <v>89</v>
      </c>
      <c r="C130" s="16"/>
      <c r="D130" s="18">
        <f>D131</f>
        <v>77702290.599999994</v>
      </c>
      <c r="E130" s="41">
        <f t="shared" si="4"/>
        <v>0</v>
      </c>
      <c r="F130" s="18">
        <f t="shared" ref="F130:G133" si="7">F131</f>
        <v>77702290.599999994</v>
      </c>
      <c r="G130" s="18">
        <f t="shared" si="7"/>
        <v>77702290.599999994</v>
      </c>
      <c r="H130" s="10"/>
    </row>
    <row r="131" spans="1:8" s="11" customFormat="1" ht="30" outlineLevel="2" x14ac:dyDescent="0.25">
      <c r="A131" s="9" t="s">
        <v>375</v>
      </c>
      <c r="B131" s="16" t="s">
        <v>90</v>
      </c>
      <c r="C131" s="16"/>
      <c r="D131" s="18">
        <f>D132</f>
        <v>77702290.599999994</v>
      </c>
      <c r="E131" s="41">
        <f t="shared" si="4"/>
        <v>0</v>
      </c>
      <c r="F131" s="18">
        <f t="shared" si="7"/>
        <v>77702290.599999994</v>
      </c>
      <c r="G131" s="18">
        <f t="shared" si="7"/>
        <v>77702290.599999994</v>
      </c>
      <c r="H131" s="10"/>
    </row>
    <row r="132" spans="1:8" s="11" customFormat="1" ht="20.25" customHeight="1" outlineLevel="3" x14ac:dyDescent="0.25">
      <c r="A132" s="9" t="s">
        <v>376</v>
      </c>
      <c r="B132" s="16" t="s">
        <v>91</v>
      </c>
      <c r="C132" s="16"/>
      <c r="D132" s="18">
        <f>D133</f>
        <v>77702290.599999994</v>
      </c>
      <c r="E132" s="41">
        <f t="shared" si="4"/>
        <v>0</v>
      </c>
      <c r="F132" s="18">
        <f t="shared" si="7"/>
        <v>77702290.599999994</v>
      </c>
      <c r="G132" s="18">
        <f t="shared" si="7"/>
        <v>77702290.599999994</v>
      </c>
      <c r="H132" s="10"/>
    </row>
    <row r="133" spans="1:8" s="11" customFormat="1" ht="30" outlineLevel="4" x14ac:dyDescent="0.25">
      <c r="A133" s="9" t="s">
        <v>92</v>
      </c>
      <c r="B133" s="16" t="s">
        <v>91</v>
      </c>
      <c r="C133" s="16" t="s">
        <v>93</v>
      </c>
      <c r="D133" s="18">
        <f>D134</f>
        <v>77702290.599999994</v>
      </c>
      <c r="E133" s="41">
        <f t="shared" si="4"/>
        <v>0</v>
      </c>
      <c r="F133" s="18">
        <f t="shared" si="7"/>
        <v>77702290.599999994</v>
      </c>
      <c r="G133" s="18">
        <f t="shared" si="7"/>
        <v>77702290.599999994</v>
      </c>
      <c r="H133" s="10"/>
    </row>
    <row r="134" spans="1:8" s="11" customFormat="1" outlineLevel="5" x14ac:dyDescent="0.25">
      <c r="A134" s="9" t="s">
        <v>369</v>
      </c>
      <c r="B134" s="16" t="s">
        <v>91</v>
      </c>
      <c r="C134" s="16" t="s">
        <v>371</v>
      </c>
      <c r="D134" s="18">
        <v>77702290.599999994</v>
      </c>
      <c r="E134" s="41">
        <f t="shared" si="4"/>
        <v>0</v>
      </c>
      <c r="F134" s="18">
        <v>77702290.599999994</v>
      </c>
      <c r="G134" s="18">
        <v>77702290.599999994</v>
      </c>
      <c r="H134" s="10"/>
    </row>
    <row r="135" spans="1:8" s="11" customFormat="1" ht="33" customHeight="1" x14ac:dyDescent="0.25">
      <c r="A135" s="12" t="s">
        <v>94</v>
      </c>
      <c r="B135" s="13" t="s">
        <v>95</v>
      </c>
      <c r="C135" s="13"/>
      <c r="D135" s="14">
        <f>D136</f>
        <v>277678.90000000002</v>
      </c>
      <c r="E135" s="41">
        <f t="shared" si="4"/>
        <v>-500</v>
      </c>
      <c r="F135" s="14">
        <f>F136</f>
        <v>277678.90000000002</v>
      </c>
      <c r="G135" s="14">
        <f>G136</f>
        <v>277178.90000000002</v>
      </c>
      <c r="H135" s="10"/>
    </row>
    <row r="136" spans="1:8" s="11" customFormat="1" ht="30" outlineLevel="1" x14ac:dyDescent="0.25">
      <c r="A136" s="9" t="s">
        <v>96</v>
      </c>
      <c r="B136" s="16" t="s">
        <v>97</v>
      </c>
      <c r="C136" s="16"/>
      <c r="D136" s="18">
        <f>D137+D150+D163+D170+D180+D190+D194+D198</f>
        <v>277678.90000000002</v>
      </c>
      <c r="E136" s="41">
        <f t="shared" si="4"/>
        <v>-500</v>
      </c>
      <c r="F136" s="18">
        <f>F137+F150+F163+F170+F180+F190+F194+F198</f>
        <v>277678.90000000002</v>
      </c>
      <c r="G136" s="18">
        <f>G137+G150+G163+G170+G180+G190+G194+G198</f>
        <v>277178.90000000002</v>
      </c>
      <c r="H136" s="10"/>
    </row>
    <row r="137" spans="1:8" s="11" customFormat="1" ht="30" outlineLevel="2" x14ac:dyDescent="0.25">
      <c r="A137" s="32" t="s">
        <v>330</v>
      </c>
      <c r="B137" s="33" t="s">
        <v>98</v>
      </c>
      <c r="C137" s="33"/>
      <c r="D137" s="18">
        <f>D138+D141+D144+D147</f>
        <v>7678.9</v>
      </c>
      <c r="E137" s="41">
        <f t="shared" si="4"/>
        <v>0</v>
      </c>
      <c r="F137" s="18">
        <f>F138+F141+F144+F147</f>
        <v>7678.9</v>
      </c>
      <c r="G137" s="18">
        <f>G138+G141+G144+G147</f>
        <v>7678.9</v>
      </c>
      <c r="H137" s="10"/>
    </row>
    <row r="138" spans="1:8" s="11" customFormat="1" outlineLevel="3" x14ac:dyDescent="0.25">
      <c r="A138" s="32" t="s">
        <v>267</v>
      </c>
      <c r="B138" s="33" t="s">
        <v>99</v>
      </c>
      <c r="C138" s="33"/>
      <c r="D138" s="18">
        <f>D139</f>
        <v>7678.9</v>
      </c>
      <c r="E138" s="41">
        <f t="shared" ref="E138:E201" si="8">G138-D138</f>
        <v>0</v>
      </c>
      <c r="F138" s="18">
        <f>F139</f>
        <v>7678.9</v>
      </c>
      <c r="G138" s="18">
        <f>G139</f>
        <v>7678.9</v>
      </c>
      <c r="H138" s="10"/>
    </row>
    <row r="139" spans="1:8" s="11" customFormat="1" ht="19.5" customHeight="1" outlineLevel="4" x14ac:dyDescent="0.25">
      <c r="A139" s="32" t="s">
        <v>11</v>
      </c>
      <c r="B139" s="33" t="s">
        <v>99</v>
      </c>
      <c r="C139" s="33" t="s">
        <v>12</v>
      </c>
      <c r="D139" s="18">
        <f>D140</f>
        <v>7678.9</v>
      </c>
      <c r="E139" s="41">
        <f t="shared" si="8"/>
        <v>0</v>
      </c>
      <c r="F139" s="18">
        <f>F140</f>
        <v>7678.9</v>
      </c>
      <c r="G139" s="18">
        <f>G140</f>
        <v>7678.9</v>
      </c>
      <c r="H139" s="10"/>
    </row>
    <row r="140" spans="1:8" s="11" customFormat="1" ht="30" outlineLevel="5" x14ac:dyDescent="0.25">
      <c r="A140" s="32" t="s">
        <v>13</v>
      </c>
      <c r="B140" s="33" t="s">
        <v>99</v>
      </c>
      <c r="C140" s="33" t="s">
        <v>14</v>
      </c>
      <c r="D140" s="18">
        <v>7678.9</v>
      </c>
      <c r="E140" s="41">
        <f t="shared" si="8"/>
        <v>0</v>
      </c>
      <c r="F140" s="18">
        <v>7678.9</v>
      </c>
      <c r="G140" s="18">
        <v>7678.9</v>
      </c>
      <c r="H140" s="10"/>
    </row>
    <row r="141" spans="1:8" s="11" customFormat="1" ht="15" hidden="1" customHeight="1" outlineLevel="2" x14ac:dyDescent="0.25">
      <c r="A141" s="32" t="s">
        <v>268</v>
      </c>
      <c r="B141" s="33" t="s">
        <v>288</v>
      </c>
      <c r="C141" s="33"/>
      <c r="D141" s="18">
        <f>D142</f>
        <v>0</v>
      </c>
      <c r="E141" s="41">
        <f t="shared" si="8"/>
        <v>0</v>
      </c>
      <c r="F141" s="18">
        <f>F142</f>
        <v>0</v>
      </c>
      <c r="G141" s="18">
        <f>G142</f>
        <v>0</v>
      </c>
      <c r="H141" s="10"/>
    </row>
    <row r="142" spans="1:8" s="11" customFormat="1" ht="15" hidden="1" customHeight="1" outlineLevel="3" x14ac:dyDescent="0.25">
      <c r="A142" s="32" t="s">
        <v>11</v>
      </c>
      <c r="B142" s="33" t="s">
        <v>288</v>
      </c>
      <c r="C142" s="33" t="s">
        <v>12</v>
      </c>
      <c r="D142" s="18">
        <f>D143</f>
        <v>0</v>
      </c>
      <c r="E142" s="41">
        <f t="shared" si="8"/>
        <v>0</v>
      </c>
      <c r="F142" s="18">
        <f>F143</f>
        <v>0</v>
      </c>
      <c r="G142" s="18">
        <f>G143</f>
        <v>0</v>
      </c>
      <c r="H142" s="10"/>
    </row>
    <row r="143" spans="1:8" s="11" customFormat="1" ht="30" hidden="1" customHeight="1" outlineLevel="4" x14ac:dyDescent="0.25">
      <c r="A143" s="32" t="s">
        <v>13</v>
      </c>
      <c r="B143" s="33" t="s">
        <v>288</v>
      </c>
      <c r="C143" s="33" t="s">
        <v>14</v>
      </c>
      <c r="D143" s="18"/>
      <c r="E143" s="41">
        <f t="shared" si="8"/>
        <v>0</v>
      </c>
      <c r="F143" s="18"/>
      <c r="G143" s="18"/>
      <c r="H143" s="10"/>
    </row>
    <row r="144" spans="1:8" s="11" customFormat="1" ht="15" hidden="1" customHeight="1" outlineLevel="5" x14ac:dyDescent="0.25">
      <c r="A144" s="32" t="s">
        <v>269</v>
      </c>
      <c r="B144" s="33" t="s">
        <v>289</v>
      </c>
      <c r="C144" s="33"/>
      <c r="D144" s="18">
        <f>D145</f>
        <v>0</v>
      </c>
      <c r="E144" s="41">
        <f t="shared" si="8"/>
        <v>0</v>
      </c>
      <c r="F144" s="18">
        <f>F145</f>
        <v>0</v>
      </c>
      <c r="G144" s="18">
        <f>G145</f>
        <v>0</v>
      </c>
      <c r="H144" s="10"/>
    </row>
    <row r="145" spans="1:8" s="11" customFormat="1" ht="21" hidden="1" customHeight="1" outlineLevel="2" x14ac:dyDescent="0.25">
      <c r="A145" s="32" t="s">
        <v>11</v>
      </c>
      <c r="B145" s="33" t="s">
        <v>289</v>
      </c>
      <c r="C145" s="33" t="s">
        <v>12</v>
      </c>
      <c r="D145" s="18">
        <f>D146</f>
        <v>0</v>
      </c>
      <c r="E145" s="41">
        <f t="shared" si="8"/>
        <v>0</v>
      </c>
      <c r="F145" s="18">
        <f>F146</f>
        <v>0</v>
      </c>
      <c r="G145" s="18">
        <f>G146</f>
        <v>0</v>
      </c>
      <c r="H145" s="10"/>
    </row>
    <row r="146" spans="1:8" s="11" customFormat="1" ht="30" hidden="1" customHeight="1" outlineLevel="3" x14ac:dyDescent="0.25">
      <c r="A146" s="32" t="s">
        <v>13</v>
      </c>
      <c r="B146" s="33" t="s">
        <v>289</v>
      </c>
      <c r="C146" s="33" t="s">
        <v>14</v>
      </c>
      <c r="D146" s="18"/>
      <c r="E146" s="41">
        <f t="shared" si="8"/>
        <v>0</v>
      </c>
      <c r="F146" s="18"/>
      <c r="G146" s="18"/>
      <c r="H146" s="10"/>
    </row>
    <row r="147" spans="1:8" s="11" customFormat="1" ht="30" hidden="1" customHeight="1" outlineLevel="4" x14ac:dyDescent="0.25">
      <c r="A147" s="32" t="s">
        <v>270</v>
      </c>
      <c r="B147" s="33" t="s">
        <v>290</v>
      </c>
      <c r="C147" s="33"/>
      <c r="D147" s="18">
        <f>D148</f>
        <v>0</v>
      </c>
      <c r="E147" s="41">
        <f t="shared" si="8"/>
        <v>0</v>
      </c>
      <c r="F147" s="18">
        <f>F148</f>
        <v>0</v>
      </c>
      <c r="G147" s="18">
        <f>G148</f>
        <v>0</v>
      </c>
      <c r="H147" s="10"/>
    </row>
    <row r="148" spans="1:8" s="11" customFormat="1" ht="15" hidden="1" customHeight="1" outlineLevel="5" x14ac:dyDescent="0.25">
      <c r="A148" s="32" t="s">
        <v>11</v>
      </c>
      <c r="B148" s="33" t="s">
        <v>290</v>
      </c>
      <c r="C148" s="33" t="s">
        <v>12</v>
      </c>
      <c r="D148" s="18">
        <f>D149</f>
        <v>0</v>
      </c>
      <c r="E148" s="41">
        <f t="shared" si="8"/>
        <v>0</v>
      </c>
      <c r="F148" s="18">
        <f>F149</f>
        <v>0</v>
      </c>
      <c r="G148" s="18">
        <f>G149</f>
        <v>0</v>
      </c>
      <c r="H148" s="10"/>
    </row>
    <row r="149" spans="1:8" s="11" customFormat="1" ht="30" hidden="1" customHeight="1" outlineLevel="2" x14ac:dyDescent="0.25">
      <c r="A149" s="32" t="s">
        <v>13</v>
      </c>
      <c r="B149" s="33" t="s">
        <v>290</v>
      </c>
      <c r="C149" s="33" t="s">
        <v>14</v>
      </c>
      <c r="D149" s="18"/>
      <c r="E149" s="41">
        <f t="shared" si="8"/>
        <v>0</v>
      </c>
      <c r="F149" s="18"/>
      <c r="G149" s="18"/>
      <c r="H149" s="10"/>
    </row>
    <row r="150" spans="1:8" s="11" customFormat="1" ht="33.75" hidden="1" customHeight="1" outlineLevel="3" x14ac:dyDescent="0.25">
      <c r="A150" s="32" t="s">
        <v>271</v>
      </c>
      <c r="B150" s="33" t="s">
        <v>100</v>
      </c>
      <c r="C150" s="33"/>
      <c r="D150" s="18">
        <f>-D151+D154+D157+D160</f>
        <v>0</v>
      </c>
      <c r="E150" s="41">
        <f t="shared" si="8"/>
        <v>0</v>
      </c>
      <c r="F150" s="18">
        <f>-F151+F154+F157+F160</f>
        <v>0</v>
      </c>
      <c r="G150" s="18">
        <f>-G151+G154+G157+G160</f>
        <v>0</v>
      </c>
      <c r="H150" s="10"/>
    </row>
    <row r="151" spans="1:8" s="11" customFormat="1" ht="15" hidden="1" customHeight="1" outlineLevel="4" x14ac:dyDescent="0.25">
      <c r="A151" s="32" t="s">
        <v>272</v>
      </c>
      <c r="B151" s="33" t="s">
        <v>101</v>
      </c>
      <c r="C151" s="33"/>
      <c r="D151" s="18">
        <f>D152</f>
        <v>0</v>
      </c>
      <c r="E151" s="41">
        <f t="shared" si="8"/>
        <v>0</v>
      </c>
      <c r="F151" s="18">
        <f>F152</f>
        <v>0</v>
      </c>
      <c r="G151" s="18">
        <f>G152</f>
        <v>0</v>
      </c>
      <c r="H151" s="10"/>
    </row>
    <row r="152" spans="1:8" s="11" customFormat="1" ht="15" hidden="1" customHeight="1" outlineLevel="5" x14ac:dyDescent="0.25">
      <c r="A152" s="32" t="s">
        <v>11</v>
      </c>
      <c r="B152" s="33" t="s">
        <v>101</v>
      </c>
      <c r="C152" s="33" t="s">
        <v>12</v>
      </c>
      <c r="D152" s="18">
        <f>D153</f>
        <v>0</v>
      </c>
      <c r="E152" s="41">
        <f t="shared" si="8"/>
        <v>0</v>
      </c>
      <c r="F152" s="18">
        <f>F153</f>
        <v>0</v>
      </c>
      <c r="G152" s="18">
        <f>G153</f>
        <v>0</v>
      </c>
      <c r="H152" s="10"/>
    </row>
    <row r="153" spans="1:8" s="11" customFormat="1" ht="30" hidden="1" customHeight="1" outlineLevel="5" x14ac:dyDescent="0.25">
      <c r="A153" s="32" t="s">
        <v>13</v>
      </c>
      <c r="B153" s="33" t="s">
        <v>101</v>
      </c>
      <c r="C153" s="33" t="s">
        <v>14</v>
      </c>
      <c r="D153" s="18"/>
      <c r="E153" s="41">
        <f t="shared" si="8"/>
        <v>0</v>
      </c>
      <c r="F153" s="18"/>
      <c r="G153" s="18"/>
      <c r="H153" s="10"/>
    </row>
    <row r="154" spans="1:8" s="11" customFormat="1" ht="15" hidden="1" customHeight="1" outlineLevel="5" x14ac:dyDescent="0.25">
      <c r="A154" s="32" t="s">
        <v>273</v>
      </c>
      <c r="B154" s="33" t="s">
        <v>291</v>
      </c>
      <c r="C154" s="33"/>
      <c r="D154" s="18">
        <f>D155</f>
        <v>0</v>
      </c>
      <c r="E154" s="41">
        <f t="shared" si="8"/>
        <v>0</v>
      </c>
      <c r="F154" s="18">
        <f>F155</f>
        <v>0</v>
      </c>
      <c r="G154" s="18">
        <f>G155</f>
        <v>0</v>
      </c>
      <c r="H154" s="10"/>
    </row>
    <row r="155" spans="1:8" s="11" customFormat="1" ht="15" hidden="1" customHeight="1" outlineLevel="5" x14ac:dyDescent="0.25">
      <c r="A155" s="32" t="s">
        <v>11</v>
      </c>
      <c r="B155" s="33" t="s">
        <v>291</v>
      </c>
      <c r="C155" s="33" t="s">
        <v>12</v>
      </c>
      <c r="D155" s="18">
        <f>D156</f>
        <v>0</v>
      </c>
      <c r="E155" s="41">
        <f t="shared" si="8"/>
        <v>0</v>
      </c>
      <c r="F155" s="18">
        <f>F156</f>
        <v>0</v>
      </c>
      <c r="G155" s="18">
        <f>G156</f>
        <v>0</v>
      </c>
      <c r="H155" s="10"/>
    </row>
    <row r="156" spans="1:8" s="11" customFormat="1" ht="30" hidden="1" customHeight="1" outlineLevel="5" x14ac:dyDescent="0.25">
      <c r="A156" s="32" t="s">
        <v>13</v>
      </c>
      <c r="B156" s="33" t="s">
        <v>291</v>
      </c>
      <c r="C156" s="33" t="s">
        <v>14</v>
      </c>
      <c r="D156" s="18"/>
      <c r="E156" s="41">
        <f t="shared" si="8"/>
        <v>0</v>
      </c>
      <c r="F156" s="18"/>
      <c r="G156" s="18"/>
      <c r="H156" s="10"/>
    </row>
    <row r="157" spans="1:8" s="11" customFormat="1" ht="30" hidden="1" customHeight="1" outlineLevel="5" x14ac:dyDescent="0.25">
      <c r="A157" s="32" t="s">
        <v>334</v>
      </c>
      <c r="B157" s="33" t="s">
        <v>292</v>
      </c>
      <c r="C157" s="33"/>
      <c r="D157" s="18">
        <f>D158</f>
        <v>0</v>
      </c>
      <c r="E157" s="41">
        <f t="shared" si="8"/>
        <v>0</v>
      </c>
      <c r="F157" s="18">
        <f>F158</f>
        <v>0</v>
      </c>
      <c r="G157" s="18">
        <f>G158</f>
        <v>0</v>
      </c>
      <c r="H157" s="10"/>
    </row>
    <row r="158" spans="1:8" s="11" customFormat="1" ht="15" hidden="1" customHeight="1" outlineLevel="5" x14ac:dyDescent="0.25">
      <c r="A158" s="32" t="s">
        <v>11</v>
      </c>
      <c r="B158" s="33" t="s">
        <v>292</v>
      </c>
      <c r="C158" s="33" t="s">
        <v>12</v>
      </c>
      <c r="D158" s="18">
        <f>D159</f>
        <v>0</v>
      </c>
      <c r="E158" s="41">
        <f t="shared" si="8"/>
        <v>0</v>
      </c>
      <c r="F158" s="18">
        <f>F159</f>
        <v>0</v>
      </c>
      <c r="G158" s="18">
        <f>G159</f>
        <v>0</v>
      </c>
      <c r="H158" s="10"/>
    </row>
    <row r="159" spans="1:8" s="11" customFormat="1" ht="30" hidden="1" customHeight="1" outlineLevel="5" x14ac:dyDescent="0.25">
      <c r="A159" s="32" t="s">
        <v>13</v>
      </c>
      <c r="B159" s="33" t="s">
        <v>292</v>
      </c>
      <c r="C159" s="33" t="s">
        <v>14</v>
      </c>
      <c r="D159" s="18"/>
      <c r="E159" s="41">
        <f t="shared" si="8"/>
        <v>0</v>
      </c>
      <c r="F159" s="18"/>
      <c r="G159" s="18"/>
      <c r="H159" s="10"/>
    </row>
    <row r="160" spans="1:8" s="11" customFormat="1" hidden="1" outlineLevel="5" x14ac:dyDescent="0.25">
      <c r="A160" s="32" t="s">
        <v>274</v>
      </c>
      <c r="B160" s="33" t="s">
        <v>293</v>
      </c>
      <c r="C160" s="33"/>
      <c r="D160" s="18">
        <f>D161</f>
        <v>0</v>
      </c>
      <c r="E160" s="41">
        <f t="shared" si="8"/>
        <v>0</v>
      </c>
      <c r="F160" s="18">
        <f>F161</f>
        <v>0</v>
      </c>
      <c r="G160" s="18">
        <f>G161</f>
        <v>0</v>
      </c>
      <c r="H160" s="10"/>
    </row>
    <row r="161" spans="1:8" s="11" customFormat="1" ht="18.75" hidden="1" customHeight="1" outlineLevel="5" x14ac:dyDescent="0.25">
      <c r="A161" s="32" t="s">
        <v>11</v>
      </c>
      <c r="B161" s="33" t="s">
        <v>293</v>
      </c>
      <c r="C161" s="33" t="s">
        <v>12</v>
      </c>
      <c r="D161" s="18">
        <f>D162</f>
        <v>0</v>
      </c>
      <c r="E161" s="41">
        <f t="shared" si="8"/>
        <v>0</v>
      </c>
      <c r="F161" s="18">
        <f>F162</f>
        <v>0</v>
      </c>
      <c r="G161" s="18">
        <f>G162</f>
        <v>0</v>
      </c>
      <c r="H161" s="10"/>
    </row>
    <row r="162" spans="1:8" s="11" customFormat="1" ht="30" hidden="1" outlineLevel="5" x14ac:dyDescent="0.25">
      <c r="A162" s="32" t="s">
        <v>13</v>
      </c>
      <c r="B162" s="33" t="s">
        <v>293</v>
      </c>
      <c r="C162" s="33" t="s">
        <v>14</v>
      </c>
      <c r="D162" s="18">
        <v>0</v>
      </c>
      <c r="E162" s="41">
        <f t="shared" si="8"/>
        <v>0</v>
      </c>
      <c r="F162" s="18">
        <v>0</v>
      </c>
      <c r="G162" s="18">
        <v>0</v>
      </c>
      <c r="H162" s="10"/>
    </row>
    <row r="163" spans="1:8" s="11" customFormat="1" ht="15" hidden="1" customHeight="1" outlineLevel="5" x14ac:dyDescent="0.25">
      <c r="A163" s="32" t="s">
        <v>335</v>
      </c>
      <c r="B163" s="33" t="s">
        <v>102</v>
      </c>
      <c r="C163" s="33"/>
      <c r="D163" s="18">
        <f>D164</f>
        <v>0</v>
      </c>
      <c r="E163" s="41">
        <f t="shared" si="8"/>
        <v>0</v>
      </c>
      <c r="F163" s="18">
        <f t="shared" ref="F163:G165" si="9">F164</f>
        <v>0</v>
      </c>
      <c r="G163" s="18">
        <f t="shared" si="9"/>
        <v>0</v>
      </c>
      <c r="H163" s="10"/>
    </row>
    <row r="164" spans="1:8" s="11" customFormat="1" ht="30" hidden="1" customHeight="1" outlineLevel="5" x14ac:dyDescent="0.25">
      <c r="A164" s="32" t="s">
        <v>275</v>
      </c>
      <c r="B164" s="33" t="s">
        <v>103</v>
      </c>
      <c r="C164" s="33"/>
      <c r="D164" s="18">
        <f>D165</f>
        <v>0</v>
      </c>
      <c r="E164" s="41">
        <f t="shared" si="8"/>
        <v>0</v>
      </c>
      <c r="F164" s="18">
        <f t="shared" si="9"/>
        <v>0</v>
      </c>
      <c r="G164" s="18">
        <f t="shared" si="9"/>
        <v>0</v>
      </c>
      <c r="H164" s="10"/>
    </row>
    <row r="165" spans="1:8" s="11" customFormat="1" ht="15" hidden="1" customHeight="1" outlineLevel="5" x14ac:dyDescent="0.25">
      <c r="A165" s="32" t="s">
        <v>11</v>
      </c>
      <c r="B165" s="33" t="s">
        <v>103</v>
      </c>
      <c r="C165" s="33" t="s">
        <v>12</v>
      </c>
      <c r="D165" s="18">
        <f>D166</f>
        <v>0</v>
      </c>
      <c r="E165" s="41">
        <f t="shared" si="8"/>
        <v>0</v>
      </c>
      <c r="F165" s="18">
        <f t="shared" si="9"/>
        <v>0</v>
      </c>
      <c r="G165" s="18">
        <f t="shared" si="9"/>
        <v>0</v>
      </c>
      <c r="H165" s="10"/>
    </row>
    <row r="166" spans="1:8" s="11" customFormat="1" ht="30" hidden="1" customHeight="1" outlineLevel="5" x14ac:dyDescent="0.25">
      <c r="A166" s="32" t="s">
        <v>13</v>
      </c>
      <c r="B166" s="33" t="s">
        <v>103</v>
      </c>
      <c r="C166" s="33" t="s">
        <v>14</v>
      </c>
      <c r="D166" s="18"/>
      <c r="E166" s="41">
        <f t="shared" si="8"/>
        <v>0</v>
      </c>
      <c r="F166" s="18"/>
      <c r="G166" s="18"/>
      <c r="H166" s="10"/>
    </row>
    <row r="167" spans="1:8" s="11" customFormat="1" ht="30" hidden="1" customHeight="1" outlineLevel="5" x14ac:dyDescent="0.25">
      <c r="A167" s="32" t="s">
        <v>276</v>
      </c>
      <c r="B167" s="33" t="s">
        <v>294</v>
      </c>
      <c r="C167" s="33"/>
      <c r="D167" s="18">
        <f>D168</f>
        <v>0</v>
      </c>
      <c r="E167" s="41">
        <f t="shared" si="8"/>
        <v>0</v>
      </c>
      <c r="F167" s="18">
        <f>F168</f>
        <v>0</v>
      </c>
      <c r="G167" s="18">
        <f>G168</f>
        <v>0</v>
      </c>
      <c r="H167" s="10"/>
    </row>
    <row r="168" spans="1:8" s="11" customFormat="1" ht="15" hidden="1" customHeight="1" outlineLevel="5" x14ac:dyDescent="0.25">
      <c r="A168" s="32" t="s">
        <v>11</v>
      </c>
      <c r="B168" s="33" t="s">
        <v>294</v>
      </c>
      <c r="C168" s="33" t="s">
        <v>12</v>
      </c>
      <c r="D168" s="18">
        <f>D169</f>
        <v>0</v>
      </c>
      <c r="E168" s="41">
        <f t="shared" si="8"/>
        <v>0</v>
      </c>
      <c r="F168" s="18">
        <f>F169</f>
        <v>0</v>
      </c>
      <c r="G168" s="18">
        <f>G169</f>
        <v>0</v>
      </c>
      <c r="H168" s="10"/>
    </row>
    <row r="169" spans="1:8" s="11" customFormat="1" ht="30" hidden="1" customHeight="1" outlineLevel="5" x14ac:dyDescent="0.25">
      <c r="A169" s="32" t="s">
        <v>13</v>
      </c>
      <c r="B169" s="33" t="s">
        <v>294</v>
      </c>
      <c r="C169" s="33" t="s">
        <v>14</v>
      </c>
      <c r="D169" s="18"/>
      <c r="E169" s="41">
        <f t="shared" si="8"/>
        <v>0</v>
      </c>
      <c r="F169" s="18"/>
      <c r="G169" s="18"/>
      <c r="H169" s="10"/>
    </row>
    <row r="170" spans="1:8" s="11" customFormat="1" ht="30" outlineLevel="5" x14ac:dyDescent="0.25">
      <c r="A170" s="32" t="s">
        <v>277</v>
      </c>
      <c r="B170" s="33" t="s">
        <v>295</v>
      </c>
      <c r="C170" s="33"/>
      <c r="D170" s="18">
        <f>D171+D174+D177</f>
        <v>20000</v>
      </c>
      <c r="E170" s="41">
        <f t="shared" si="8"/>
        <v>0</v>
      </c>
      <c r="F170" s="18">
        <f>F171+F174+F177</f>
        <v>20000</v>
      </c>
      <c r="G170" s="18">
        <f>G171+G174+G177</f>
        <v>20000</v>
      </c>
      <c r="H170" s="10"/>
    </row>
    <row r="171" spans="1:8" s="11" customFormat="1" ht="15" hidden="1" customHeight="1" outlineLevel="5" x14ac:dyDescent="0.25">
      <c r="A171" s="32" t="s">
        <v>278</v>
      </c>
      <c r="B171" s="33" t="s">
        <v>296</v>
      </c>
      <c r="C171" s="33"/>
      <c r="D171" s="18">
        <f>D172</f>
        <v>0</v>
      </c>
      <c r="E171" s="41">
        <f t="shared" si="8"/>
        <v>0</v>
      </c>
      <c r="F171" s="18">
        <f>F172</f>
        <v>0</v>
      </c>
      <c r="G171" s="18">
        <f>G172</f>
        <v>0</v>
      </c>
      <c r="H171" s="10"/>
    </row>
    <row r="172" spans="1:8" s="11" customFormat="1" ht="15" hidden="1" customHeight="1" outlineLevel="5" x14ac:dyDescent="0.25">
      <c r="A172" s="32" t="s">
        <v>11</v>
      </c>
      <c r="B172" s="33" t="s">
        <v>296</v>
      </c>
      <c r="C172" s="33" t="s">
        <v>12</v>
      </c>
      <c r="D172" s="18">
        <f>D173</f>
        <v>0</v>
      </c>
      <c r="E172" s="41">
        <f t="shared" si="8"/>
        <v>0</v>
      </c>
      <c r="F172" s="18">
        <f>F173</f>
        <v>0</v>
      </c>
      <c r="G172" s="18">
        <f>G173</f>
        <v>0</v>
      </c>
      <c r="H172" s="10"/>
    </row>
    <row r="173" spans="1:8" s="11" customFormat="1" ht="30" hidden="1" customHeight="1" outlineLevel="5" x14ac:dyDescent="0.25">
      <c r="A173" s="32" t="s">
        <v>13</v>
      </c>
      <c r="B173" s="33" t="s">
        <v>296</v>
      </c>
      <c r="C173" s="33" t="s">
        <v>14</v>
      </c>
      <c r="D173" s="18"/>
      <c r="E173" s="41">
        <f t="shared" si="8"/>
        <v>0</v>
      </c>
      <c r="F173" s="18"/>
      <c r="G173" s="18"/>
      <c r="H173" s="10"/>
    </row>
    <row r="174" spans="1:8" s="11" customFormat="1" ht="30" outlineLevel="5" x14ac:dyDescent="0.25">
      <c r="A174" s="32" t="s">
        <v>279</v>
      </c>
      <c r="B174" s="33" t="s">
        <v>297</v>
      </c>
      <c r="C174" s="33"/>
      <c r="D174" s="18">
        <f>D175</f>
        <v>20000</v>
      </c>
      <c r="E174" s="41">
        <f t="shared" si="8"/>
        <v>0</v>
      </c>
      <c r="F174" s="18">
        <f>F175</f>
        <v>20000</v>
      </c>
      <c r="G174" s="18">
        <f>G175</f>
        <v>20000</v>
      </c>
      <c r="H174" s="10"/>
    </row>
    <row r="175" spans="1:8" s="11" customFormat="1" ht="18.75" customHeight="1" outlineLevel="5" x14ac:dyDescent="0.25">
      <c r="A175" s="32" t="s">
        <v>11</v>
      </c>
      <c r="B175" s="33" t="s">
        <v>297</v>
      </c>
      <c r="C175" s="33" t="s">
        <v>12</v>
      </c>
      <c r="D175" s="18">
        <f>D176</f>
        <v>20000</v>
      </c>
      <c r="E175" s="41">
        <f t="shared" si="8"/>
        <v>0</v>
      </c>
      <c r="F175" s="18">
        <f>F176</f>
        <v>20000</v>
      </c>
      <c r="G175" s="18">
        <f>G176</f>
        <v>20000</v>
      </c>
      <c r="H175" s="10"/>
    </row>
    <row r="176" spans="1:8" s="11" customFormat="1" ht="30" outlineLevel="5" x14ac:dyDescent="0.25">
      <c r="A176" s="32" t="s">
        <v>13</v>
      </c>
      <c r="B176" s="33" t="s">
        <v>297</v>
      </c>
      <c r="C176" s="33" t="s">
        <v>12</v>
      </c>
      <c r="D176" s="18">
        <v>20000</v>
      </c>
      <c r="E176" s="41">
        <f t="shared" si="8"/>
        <v>0</v>
      </c>
      <c r="F176" s="18">
        <v>20000</v>
      </c>
      <c r="G176" s="18">
        <v>20000</v>
      </c>
      <c r="H176" s="10"/>
    </row>
    <row r="177" spans="1:8" s="11" customFormat="1" ht="15" hidden="1" customHeight="1" outlineLevel="5" x14ac:dyDescent="0.25">
      <c r="A177" s="32" t="s">
        <v>336</v>
      </c>
      <c r="B177" s="33" t="s">
        <v>298</v>
      </c>
      <c r="C177" s="33"/>
      <c r="D177" s="18">
        <f>D178</f>
        <v>0</v>
      </c>
      <c r="E177" s="41">
        <f t="shared" si="8"/>
        <v>0</v>
      </c>
      <c r="F177" s="18">
        <f>F178</f>
        <v>0</v>
      </c>
      <c r="G177" s="18">
        <f>G178</f>
        <v>0</v>
      </c>
      <c r="H177" s="10"/>
    </row>
    <row r="178" spans="1:8" s="11" customFormat="1" ht="15" hidden="1" customHeight="1" outlineLevel="5" x14ac:dyDescent="0.25">
      <c r="A178" s="32" t="s">
        <v>11</v>
      </c>
      <c r="B178" s="33" t="s">
        <v>298</v>
      </c>
      <c r="C178" s="33" t="s">
        <v>12</v>
      </c>
      <c r="D178" s="18">
        <f>D179</f>
        <v>0</v>
      </c>
      <c r="E178" s="41">
        <f t="shared" si="8"/>
        <v>0</v>
      </c>
      <c r="F178" s="18">
        <f>F179</f>
        <v>0</v>
      </c>
      <c r="G178" s="18">
        <f>G179</f>
        <v>0</v>
      </c>
      <c r="H178" s="10"/>
    </row>
    <row r="179" spans="1:8" s="11" customFormat="1" ht="30" hidden="1" customHeight="1" outlineLevel="5" x14ac:dyDescent="0.25">
      <c r="A179" s="32" t="s">
        <v>13</v>
      </c>
      <c r="B179" s="33" t="s">
        <v>298</v>
      </c>
      <c r="C179" s="33" t="s">
        <v>12</v>
      </c>
      <c r="D179" s="18"/>
      <c r="E179" s="41">
        <f t="shared" si="8"/>
        <v>0</v>
      </c>
      <c r="F179" s="18"/>
      <c r="G179" s="18"/>
      <c r="H179" s="10"/>
    </row>
    <row r="180" spans="1:8" s="11" customFormat="1" ht="33.75" customHeight="1" outlineLevel="5" x14ac:dyDescent="0.25">
      <c r="A180" s="32" t="s">
        <v>280</v>
      </c>
      <c r="B180" s="33" t="s">
        <v>104</v>
      </c>
      <c r="C180" s="33"/>
      <c r="D180" s="18">
        <f>D181+D184+D187</f>
        <v>250000</v>
      </c>
      <c r="E180" s="41">
        <f t="shared" si="8"/>
        <v>-500</v>
      </c>
      <c r="F180" s="18">
        <f>F181+F184+F187</f>
        <v>250000</v>
      </c>
      <c r="G180" s="18">
        <f>G181+G184+G187</f>
        <v>249500</v>
      </c>
      <c r="H180" s="10"/>
    </row>
    <row r="181" spans="1:8" s="11" customFormat="1" outlineLevel="5" x14ac:dyDescent="0.25">
      <c r="A181" s="32" t="s">
        <v>281</v>
      </c>
      <c r="B181" s="33" t="s">
        <v>105</v>
      </c>
      <c r="C181" s="33"/>
      <c r="D181" s="18">
        <f>D182</f>
        <v>250000</v>
      </c>
      <c r="E181" s="41">
        <f t="shared" si="8"/>
        <v>-500</v>
      </c>
      <c r="F181" s="18">
        <f>F182</f>
        <v>250000</v>
      </c>
      <c r="G181" s="18">
        <f>G182</f>
        <v>249500</v>
      </c>
      <c r="H181" s="10"/>
    </row>
    <row r="182" spans="1:8" s="11" customFormat="1" ht="20.25" customHeight="1" outlineLevel="5" x14ac:dyDescent="0.25">
      <c r="A182" s="32" t="s">
        <v>11</v>
      </c>
      <c r="B182" s="33" t="s">
        <v>105</v>
      </c>
      <c r="C182" s="33" t="s">
        <v>12</v>
      </c>
      <c r="D182" s="18">
        <f>D183</f>
        <v>250000</v>
      </c>
      <c r="E182" s="41">
        <f t="shared" si="8"/>
        <v>-500</v>
      </c>
      <c r="F182" s="18">
        <f>F183</f>
        <v>250000</v>
      </c>
      <c r="G182" s="18">
        <f>G183</f>
        <v>249500</v>
      </c>
      <c r="H182" s="10"/>
    </row>
    <row r="183" spans="1:8" s="11" customFormat="1" ht="30" outlineLevel="5" x14ac:dyDescent="0.25">
      <c r="A183" s="32" t="s">
        <v>13</v>
      </c>
      <c r="B183" s="33" t="s">
        <v>105</v>
      </c>
      <c r="C183" s="33" t="s">
        <v>14</v>
      </c>
      <c r="D183" s="18">
        <v>250000</v>
      </c>
      <c r="E183" s="41">
        <f t="shared" si="8"/>
        <v>-500</v>
      </c>
      <c r="F183" s="18">
        <v>250000</v>
      </c>
      <c r="G183" s="18">
        <v>249500</v>
      </c>
      <c r="H183" s="10"/>
    </row>
    <row r="184" spans="1:8" s="11" customFormat="1" ht="30" hidden="1" customHeight="1" outlineLevel="5" x14ac:dyDescent="0.25">
      <c r="A184" s="24" t="s">
        <v>337</v>
      </c>
      <c r="B184" s="25" t="s">
        <v>299</v>
      </c>
      <c r="C184" s="25"/>
      <c r="D184" s="18">
        <f>D185</f>
        <v>0</v>
      </c>
      <c r="E184" s="41">
        <f t="shared" si="8"/>
        <v>0</v>
      </c>
      <c r="F184" s="18">
        <f>F185</f>
        <v>0</v>
      </c>
      <c r="G184" s="18">
        <f>G185</f>
        <v>0</v>
      </c>
      <c r="H184" s="10"/>
    </row>
    <row r="185" spans="1:8" s="11" customFormat="1" ht="15" hidden="1" customHeight="1" outlineLevel="5" x14ac:dyDescent="0.25">
      <c r="A185" s="24" t="s">
        <v>11</v>
      </c>
      <c r="B185" s="25" t="s">
        <v>299</v>
      </c>
      <c r="C185" s="25" t="s">
        <v>12</v>
      </c>
      <c r="D185" s="18">
        <f>D186</f>
        <v>0</v>
      </c>
      <c r="E185" s="41">
        <f t="shared" si="8"/>
        <v>0</v>
      </c>
      <c r="F185" s="18">
        <f>F186</f>
        <v>0</v>
      </c>
      <c r="G185" s="18">
        <f>G186</f>
        <v>0</v>
      </c>
      <c r="H185" s="10"/>
    </row>
    <row r="186" spans="1:8" s="11" customFormat="1" ht="30" hidden="1" customHeight="1" outlineLevel="5" x14ac:dyDescent="0.25">
      <c r="A186" s="24" t="s">
        <v>13</v>
      </c>
      <c r="B186" s="25" t="s">
        <v>299</v>
      </c>
      <c r="C186" s="25" t="s">
        <v>14</v>
      </c>
      <c r="D186" s="18"/>
      <c r="E186" s="41">
        <f t="shared" si="8"/>
        <v>0</v>
      </c>
      <c r="F186" s="18"/>
      <c r="G186" s="18"/>
      <c r="H186" s="10"/>
    </row>
    <row r="187" spans="1:8" s="11" customFormat="1" ht="15" hidden="1" customHeight="1" outlineLevel="5" x14ac:dyDescent="0.25">
      <c r="A187" s="24" t="s">
        <v>282</v>
      </c>
      <c r="B187" s="25" t="s">
        <v>300</v>
      </c>
      <c r="C187" s="25"/>
      <c r="D187" s="18">
        <f>D188</f>
        <v>0</v>
      </c>
      <c r="E187" s="41">
        <f t="shared" si="8"/>
        <v>0</v>
      </c>
      <c r="F187" s="18">
        <f>F188</f>
        <v>0</v>
      </c>
      <c r="G187" s="18">
        <f>G188</f>
        <v>0</v>
      </c>
      <c r="H187" s="10"/>
    </row>
    <row r="188" spans="1:8" s="11" customFormat="1" ht="15" hidden="1" customHeight="1" outlineLevel="5" x14ac:dyDescent="0.25">
      <c r="A188" s="24" t="s">
        <v>11</v>
      </c>
      <c r="B188" s="25" t="s">
        <v>300</v>
      </c>
      <c r="C188" s="25" t="s">
        <v>12</v>
      </c>
      <c r="D188" s="18">
        <f>D189</f>
        <v>0</v>
      </c>
      <c r="E188" s="41">
        <f t="shared" si="8"/>
        <v>0</v>
      </c>
      <c r="F188" s="18">
        <f>F189</f>
        <v>0</v>
      </c>
      <c r="G188" s="18">
        <f>G189</f>
        <v>0</v>
      </c>
      <c r="H188" s="10"/>
    </row>
    <row r="189" spans="1:8" s="11" customFormat="1" ht="30" hidden="1" customHeight="1" outlineLevel="5" x14ac:dyDescent="0.25">
      <c r="A189" s="24" t="s">
        <v>13</v>
      </c>
      <c r="B189" s="25" t="s">
        <v>300</v>
      </c>
      <c r="C189" s="25" t="s">
        <v>14</v>
      </c>
      <c r="D189" s="18"/>
      <c r="E189" s="41">
        <f t="shared" si="8"/>
        <v>0</v>
      </c>
      <c r="F189" s="18"/>
      <c r="G189" s="18"/>
      <c r="H189" s="10"/>
    </row>
    <row r="190" spans="1:8" s="11" customFormat="1" ht="15" hidden="1" customHeight="1" outlineLevel="5" x14ac:dyDescent="0.25">
      <c r="A190" s="24" t="s">
        <v>283</v>
      </c>
      <c r="B190" s="25" t="s">
        <v>301</v>
      </c>
      <c r="C190" s="25"/>
      <c r="D190" s="18">
        <f>D191</f>
        <v>0</v>
      </c>
      <c r="E190" s="41">
        <f t="shared" si="8"/>
        <v>0</v>
      </c>
      <c r="F190" s="18">
        <f t="shared" ref="F190:G192" si="10">F191</f>
        <v>0</v>
      </c>
      <c r="G190" s="18">
        <f t="shared" si="10"/>
        <v>0</v>
      </c>
      <c r="H190" s="10"/>
    </row>
    <row r="191" spans="1:8" s="11" customFormat="1" ht="30" hidden="1" customHeight="1" outlineLevel="5" x14ac:dyDescent="0.25">
      <c r="A191" s="24" t="s">
        <v>338</v>
      </c>
      <c r="B191" s="25" t="s">
        <v>302</v>
      </c>
      <c r="C191" s="25"/>
      <c r="D191" s="18">
        <f>D192</f>
        <v>0</v>
      </c>
      <c r="E191" s="41">
        <f t="shared" si="8"/>
        <v>0</v>
      </c>
      <c r="F191" s="18">
        <f t="shared" si="10"/>
        <v>0</v>
      </c>
      <c r="G191" s="18">
        <f t="shared" si="10"/>
        <v>0</v>
      </c>
      <c r="H191" s="10"/>
    </row>
    <row r="192" spans="1:8" s="11" customFormat="1" ht="15" hidden="1" customHeight="1" outlineLevel="5" x14ac:dyDescent="0.25">
      <c r="A192" s="24" t="s">
        <v>11</v>
      </c>
      <c r="B192" s="25" t="s">
        <v>302</v>
      </c>
      <c r="C192" s="25" t="s">
        <v>12</v>
      </c>
      <c r="D192" s="18">
        <f>D193</f>
        <v>0</v>
      </c>
      <c r="E192" s="41">
        <f t="shared" si="8"/>
        <v>0</v>
      </c>
      <c r="F192" s="18">
        <f t="shared" si="10"/>
        <v>0</v>
      </c>
      <c r="G192" s="18">
        <f t="shared" si="10"/>
        <v>0</v>
      </c>
      <c r="H192" s="10"/>
    </row>
    <row r="193" spans="1:8" s="11" customFormat="1" ht="30" hidden="1" customHeight="1" outlineLevel="5" x14ac:dyDescent="0.25">
      <c r="A193" s="24" t="s">
        <v>13</v>
      </c>
      <c r="B193" s="25" t="s">
        <v>302</v>
      </c>
      <c r="C193" s="25" t="s">
        <v>14</v>
      </c>
      <c r="D193" s="18"/>
      <c r="E193" s="41">
        <f t="shared" si="8"/>
        <v>0</v>
      </c>
      <c r="F193" s="18"/>
      <c r="G193" s="18"/>
      <c r="H193" s="10"/>
    </row>
    <row r="194" spans="1:8" s="11" customFormat="1" ht="15" hidden="1" customHeight="1" outlineLevel="5" x14ac:dyDescent="0.25">
      <c r="A194" s="24" t="s">
        <v>284</v>
      </c>
      <c r="B194" s="25" t="s">
        <v>303</v>
      </c>
      <c r="C194" s="25"/>
      <c r="D194" s="18">
        <f>D195</f>
        <v>0</v>
      </c>
      <c r="E194" s="41">
        <f t="shared" si="8"/>
        <v>0</v>
      </c>
      <c r="F194" s="18">
        <f t="shared" ref="F194:G196" si="11">F195</f>
        <v>0</v>
      </c>
      <c r="G194" s="18">
        <f t="shared" si="11"/>
        <v>0</v>
      </c>
      <c r="H194" s="10"/>
    </row>
    <row r="195" spans="1:8" s="11" customFormat="1" ht="15" hidden="1" customHeight="1" outlineLevel="5" x14ac:dyDescent="0.25">
      <c r="A195" s="24" t="s">
        <v>285</v>
      </c>
      <c r="B195" s="25" t="s">
        <v>304</v>
      </c>
      <c r="C195" s="25"/>
      <c r="D195" s="18">
        <f>D196</f>
        <v>0</v>
      </c>
      <c r="E195" s="41">
        <f t="shared" si="8"/>
        <v>0</v>
      </c>
      <c r="F195" s="18">
        <f t="shared" si="11"/>
        <v>0</v>
      </c>
      <c r="G195" s="18">
        <f t="shared" si="11"/>
        <v>0</v>
      </c>
      <c r="H195" s="10"/>
    </row>
    <row r="196" spans="1:8" s="11" customFormat="1" ht="15" hidden="1" customHeight="1" outlineLevel="5" x14ac:dyDescent="0.25">
      <c r="A196" s="24" t="s">
        <v>11</v>
      </c>
      <c r="B196" s="25" t="s">
        <v>304</v>
      </c>
      <c r="C196" s="25" t="s">
        <v>12</v>
      </c>
      <c r="D196" s="18">
        <f>D197</f>
        <v>0</v>
      </c>
      <c r="E196" s="41">
        <f t="shared" si="8"/>
        <v>0</v>
      </c>
      <c r="F196" s="18">
        <f t="shared" si="11"/>
        <v>0</v>
      </c>
      <c r="G196" s="18">
        <f t="shared" si="11"/>
        <v>0</v>
      </c>
      <c r="H196" s="10"/>
    </row>
    <row r="197" spans="1:8" s="11" customFormat="1" ht="30" hidden="1" customHeight="1" outlineLevel="5" x14ac:dyDescent="0.25">
      <c r="A197" s="24" t="s">
        <v>13</v>
      </c>
      <c r="B197" s="25" t="s">
        <v>304</v>
      </c>
      <c r="C197" s="25" t="s">
        <v>14</v>
      </c>
      <c r="D197" s="18"/>
      <c r="E197" s="41">
        <f t="shared" si="8"/>
        <v>0</v>
      </c>
      <c r="F197" s="18"/>
      <c r="G197" s="18"/>
      <c r="H197" s="10"/>
    </row>
    <row r="198" spans="1:8" s="11" customFormat="1" ht="15" hidden="1" customHeight="1" outlineLevel="5" x14ac:dyDescent="0.25">
      <c r="A198" s="24" t="s">
        <v>286</v>
      </c>
      <c r="B198" s="25" t="s">
        <v>305</v>
      </c>
      <c r="C198" s="25"/>
      <c r="D198" s="18">
        <f>D199</f>
        <v>0</v>
      </c>
      <c r="E198" s="41">
        <f t="shared" si="8"/>
        <v>0</v>
      </c>
      <c r="F198" s="18">
        <f t="shared" ref="F198:G200" si="12">F199</f>
        <v>0</v>
      </c>
      <c r="G198" s="18">
        <f t="shared" si="12"/>
        <v>0</v>
      </c>
      <c r="H198" s="10"/>
    </row>
    <row r="199" spans="1:8" s="11" customFormat="1" ht="15" hidden="1" customHeight="1" outlineLevel="5" x14ac:dyDescent="0.25">
      <c r="A199" s="24" t="s">
        <v>287</v>
      </c>
      <c r="B199" s="25" t="s">
        <v>306</v>
      </c>
      <c r="C199" s="25"/>
      <c r="D199" s="18">
        <f>D200</f>
        <v>0</v>
      </c>
      <c r="E199" s="41">
        <f t="shared" si="8"/>
        <v>0</v>
      </c>
      <c r="F199" s="18">
        <f t="shared" si="12"/>
        <v>0</v>
      </c>
      <c r="G199" s="18">
        <f t="shared" si="12"/>
        <v>0</v>
      </c>
      <c r="H199" s="10"/>
    </row>
    <row r="200" spans="1:8" s="11" customFormat="1" ht="15" hidden="1" customHeight="1" outlineLevel="5" x14ac:dyDescent="0.25">
      <c r="A200" s="24" t="s">
        <v>11</v>
      </c>
      <c r="B200" s="25" t="s">
        <v>306</v>
      </c>
      <c r="C200" s="25" t="s">
        <v>12</v>
      </c>
      <c r="D200" s="18">
        <f>D201</f>
        <v>0</v>
      </c>
      <c r="E200" s="41">
        <f t="shared" si="8"/>
        <v>0</v>
      </c>
      <c r="F200" s="18">
        <f t="shared" si="12"/>
        <v>0</v>
      </c>
      <c r="G200" s="18">
        <f t="shared" si="12"/>
        <v>0</v>
      </c>
      <c r="H200" s="10"/>
    </row>
    <row r="201" spans="1:8" s="11" customFormat="1" ht="30" hidden="1" customHeight="1" outlineLevel="5" x14ac:dyDescent="0.25">
      <c r="A201" s="24" t="s">
        <v>13</v>
      </c>
      <c r="B201" s="25" t="s">
        <v>306</v>
      </c>
      <c r="C201" s="25" t="s">
        <v>14</v>
      </c>
      <c r="D201" s="18"/>
      <c r="E201" s="41">
        <f t="shared" si="8"/>
        <v>0</v>
      </c>
      <c r="F201" s="18"/>
      <c r="G201" s="18"/>
      <c r="H201" s="10"/>
    </row>
    <row r="202" spans="1:8" s="11" customFormat="1" ht="19.5" customHeight="1" collapsed="1" x14ac:dyDescent="0.25">
      <c r="A202" s="12" t="s">
        <v>106</v>
      </c>
      <c r="B202" s="13" t="s">
        <v>107</v>
      </c>
      <c r="C202" s="13"/>
      <c r="D202" s="14">
        <f>D203</f>
        <v>565000</v>
      </c>
      <c r="E202" s="41">
        <f t="shared" ref="E202:E254" si="13">G202-D202</f>
        <v>-29940.689999999944</v>
      </c>
      <c r="F202" s="14">
        <f>F203</f>
        <v>565000</v>
      </c>
      <c r="G202" s="14">
        <f>G203</f>
        <v>535059.31000000006</v>
      </c>
      <c r="H202" s="10"/>
    </row>
    <row r="203" spans="1:8" s="11" customFormat="1" ht="30" outlineLevel="1" x14ac:dyDescent="0.25">
      <c r="A203" s="9" t="s">
        <v>108</v>
      </c>
      <c r="B203" s="16" t="s">
        <v>109</v>
      </c>
      <c r="C203" s="16"/>
      <c r="D203" s="18">
        <f>D204</f>
        <v>565000</v>
      </c>
      <c r="E203" s="41">
        <f t="shared" si="13"/>
        <v>-29940.689999999944</v>
      </c>
      <c r="F203" s="18">
        <f>F204</f>
        <v>565000</v>
      </c>
      <c r="G203" s="18">
        <f>G204</f>
        <v>535059.31000000006</v>
      </c>
      <c r="H203" s="10"/>
    </row>
    <row r="204" spans="1:8" s="11" customFormat="1" ht="33.75" customHeight="1" outlineLevel="2" x14ac:dyDescent="0.25">
      <c r="A204" s="9" t="s">
        <v>110</v>
      </c>
      <c r="B204" s="16" t="s">
        <v>111</v>
      </c>
      <c r="C204" s="16"/>
      <c r="D204" s="18">
        <f>D205+D208</f>
        <v>565000</v>
      </c>
      <c r="E204" s="41">
        <f t="shared" si="13"/>
        <v>-29940.689999999944</v>
      </c>
      <c r="F204" s="18">
        <f>F205+F208</f>
        <v>565000</v>
      </c>
      <c r="G204" s="18">
        <f>G205+G208</f>
        <v>535059.31000000006</v>
      </c>
      <c r="H204" s="10"/>
    </row>
    <row r="205" spans="1:8" s="11" customFormat="1" ht="30" outlineLevel="3" x14ac:dyDescent="0.25">
      <c r="A205" s="9" t="s">
        <v>112</v>
      </c>
      <c r="B205" s="16" t="s">
        <v>113</v>
      </c>
      <c r="C205" s="16"/>
      <c r="D205" s="18">
        <f>D206</f>
        <v>550000</v>
      </c>
      <c r="E205" s="41">
        <f t="shared" si="13"/>
        <v>-14940.689999999944</v>
      </c>
      <c r="F205" s="18">
        <f>F206</f>
        <v>565000</v>
      </c>
      <c r="G205" s="18">
        <f>G206</f>
        <v>535059.31000000006</v>
      </c>
      <c r="H205" s="10"/>
    </row>
    <row r="206" spans="1:8" s="11" customFormat="1" ht="21.75" customHeight="1" outlineLevel="4" x14ac:dyDescent="0.25">
      <c r="A206" s="9" t="s">
        <v>11</v>
      </c>
      <c r="B206" s="16" t="s">
        <v>113</v>
      </c>
      <c r="C206" s="16" t="s">
        <v>12</v>
      </c>
      <c r="D206" s="18">
        <f>D207</f>
        <v>550000</v>
      </c>
      <c r="E206" s="41">
        <f t="shared" si="13"/>
        <v>-14940.689999999944</v>
      </c>
      <c r="F206" s="18">
        <f>F207</f>
        <v>565000</v>
      </c>
      <c r="G206" s="18">
        <f>G207</f>
        <v>535059.31000000006</v>
      </c>
      <c r="H206" s="10"/>
    </row>
    <row r="207" spans="1:8" s="11" customFormat="1" ht="30" outlineLevel="5" x14ac:dyDescent="0.25">
      <c r="A207" s="9" t="s">
        <v>13</v>
      </c>
      <c r="B207" s="16" t="s">
        <v>113</v>
      </c>
      <c r="C207" s="16" t="s">
        <v>14</v>
      </c>
      <c r="D207" s="18">
        <v>550000</v>
      </c>
      <c r="E207" s="41">
        <f t="shared" si="13"/>
        <v>-14940.689999999944</v>
      </c>
      <c r="F207" s="18">
        <v>565000</v>
      </c>
      <c r="G207" s="18">
        <v>535059.31000000006</v>
      </c>
      <c r="H207" s="10"/>
    </row>
    <row r="208" spans="1:8" s="11" customFormat="1" ht="18.75" hidden="1" customHeight="1" outlineLevel="3" x14ac:dyDescent="0.25">
      <c r="A208" s="9" t="s">
        <v>114</v>
      </c>
      <c r="B208" s="16" t="s">
        <v>115</v>
      </c>
      <c r="C208" s="16"/>
      <c r="D208" s="18">
        <f>D209</f>
        <v>15000</v>
      </c>
      <c r="E208" s="41">
        <f t="shared" si="13"/>
        <v>-15000</v>
      </c>
      <c r="F208" s="18">
        <f>F209</f>
        <v>0</v>
      </c>
      <c r="G208" s="18">
        <f>G209</f>
        <v>0</v>
      </c>
      <c r="H208" s="10"/>
    </row>
    <row r="209" spans="1:8" s="11" customFormat="1" ht="21" hidden="1" customHeight="1" outlineLevel="4" x14ac:dyDescent="0.25">
      <c r="A209" s="9" t="s">
        <v>11</v>
      </c>
      <c r="B209" s="16" t="s">
        <v>115</v>
      </c>
      <c r="C209" s="16" t="s">
        <v>12</v>
      </c>
      <c r="D209" s="18">
        <f>D210</f>
        <v>15000</v>
      </c>
      <c r="E209" s="41">
        <f t="shared" si="13"/>
        <v>-15000</v>
      </c>
      <c r="F209" s="18">
        <f>F210</f>
        <v>0</v>
      </c>
      <c r="G209" s="18">
        <f>G210</f>
        <v>0</v>
      </c>
      <c r="H209" s="10"/>
    </row>
    <row r="210" spans="1:8" s="11" customFormat="1" ht="30" hidden="1" outlineLevel="5" x14ac:dyDescent="0.25">
      <c r="A210" s="9" t="s">
        <v>13</v>
      </c>
      <c r="B210" s="16" t="s">
        <v>115</v>
      </c>
      <c r="C210" s="16" t="s">
        <v>14</v>
      </c>
      <c r="D210" s="18">
        <v>15000</v>
      </c>
      <c r="E210" s="41">
        <f t="shared" si="13"/>
        <v>-15000</v>
      </c>
      <c r="F210" s="18"/>
      <c r="G210" s="18"/>
      <c r="H210" s="10"/>
    </row>
    <row r="211" spans="1:8" s="11" customFormat="1" ht="28.5" collapsed="1" x14ac:dyDescent="0.25">
      <c r="A211" s="12" t="s">
        <v>116</v>
      </c>
      <c r="B211" s="13" t="s">
        <v>117</v>
      </c>
      <c r="C211" s="13"/>
      <c r="D211" s="14">
        <f>D212+D234</f>
        <v>68715338.590000004</v>
      </c>
      <c r="E211" s="41">
        <f t="shared" si="13"/>
        <v>-750442.96999999881</v>
      </c>
      <c r="F211" s="14">
        <f>F212+F234</f>
        <v>68659236.239999995</v>
      </c>
      <c r="G211" s="14">
        <f>G212+G234</f>
        <v>67964895.620000005</v>
      </c>
      <c r="H211" s="10"/>
    </row>
    <row r="212" spans="1:8" s="11" customFormat="1" ht="30" outlineLevel="1" x14ac:dyDescent="0.25">
      <c r="A212" s="9" t="s">
        <v>118</v>
      </c>
      <c r="B212" s="16" t="s">
        <v>119</v>
      </c>
      <c r="C212" s="16"/>
      <c r="D212" s="18">
        <f>D213+D222+D230</f>
        <v>64175017.030000001</v>
      </c>
      <c r="E212" s="41">
        <f t="shared" si="13"/>
        <v>-243454.56000000238</v>
      </c>
      <c r="F212" s="18">
        <f>F213+F222+F230</f>
        <v>64118914.68</v>
      </c>
      <c r="G212" s="18">
        <f>G213+G222+G230</f>
        <v>63931562.469999999</v>
      </c>
      <c r="H212" s="10"/>
    </row>
    <row r="213" spans="1:8" s="11" customFormat="1" ht="33" customHeight="1" outlineLevel="2" x14ac:dyDescent="0.25">
      <c r="A213" s="9" t="s">
        <v>120</v>
      </c>
      <c r="B213" s="16" t="s">
        <v>121</v>
      </c>
      <c r="C213" s="16"/>
      <c r="D213" s="18">
        <f>D214+D219+D226</f>
        <v>50141875.579999998</v>
      </c>
      <c r="E213" s="41">
        <f t="shared" si="13"/>
        <v>-302359.42000000179</v>
      </c>
      <c r="F213" s="18">
        <f>F214+F219+F226</f>
        <v>50026868.369999997</v>
      </c>
      <c r="G213" s="18">
        <f>G214+G219+G226</f>
        <v>49839516.159999996</v>
      </c>
      <c r="H213" s="10"/>
    </row>
    <row r="214" spans="1:8" s="11" customFormat="1" ht="30" outlineLevel="3" x14ac:dyDescent="0.25">
      <c r="A214" s="9" t="s">
        <v>122</v>
      </c>
      <c r="B214" s="16" t="s">
        <v>123</v>
      </c>
      <c r="C214" s="16"/>
      <c r="D214" s="18">
        <f>D215+D217</f>
        <v>11420470.460000001</v>
      </c>
      <c r="E214" s="41">
        <f t="shared" si="13"/>
        <v>-243454.56000000052</v>
      </c>
      <c r="F214" s="18">
        <f>F215+F217</f>
        <v>11364368.109999999</v>
      </c>
      <c r="G214" s="18">
        <f>G215+G217</f>
        <v>11177015.9</v>
      </c>
      <c r="H214" s="10"/>
    </row>
    <row r="215" spans="1:8" s="11" customFormat="1" ht="18.75" customHeight="1" outlineLevel="4" x14ac:dyDescent="0.25">
      <c r="A215" s="9" t="s">
        <v>11</v>
      </c>
      <c r="B215" s="16" t="s">
        <v>123</v>
      </c>
      <c r="C215" s="16" t="s">
        <v>12</v>
      </c>
      <c r="D215" s="18">
        <f>D216</f>
        <v>11220470.460000001</v>
      </c>
      <c r="E215" s="41">
        <f t="shared" si="13"/>
        <v>-243454.56000000052</v>
      </c>
      <c r="F215" s="18">
        <f>F216</f>
        <v>11164368.109999999</v>
      </c>
      <c r="G215" s="18">
        <f>G216</f>
        <v>10977015.9</v>
      </c>
      <c r="H215" s="10"/>
    </row>
    <row r="216" spans="1:8" s="11" customFormat="1" ht="30" outlineLevel="5" x14ac:dyDescent="0.25">
      <c r="A216" s="9" t="s">
        <v>13</v>
      </c>
      <c r="B216" s="16" t="s">
        <v>123</v>
      </c>
      <c r="C216" s="16" t="s">
        <v>14</v>
      </c>
      <c r="D216" s="18">
        <v>11220470.460000001</v>
      </c>
      <c r="E216" s="41">
        <f t="shared" si="13"/>
        <v>-243454.56000000052</v>
      </c>
      <c r="F216" s="18">
        <v>11164368.109999999</v>
      </c>
      <c r="G216" s="18">
        <v>10977015.9</v>
      </c>
      <c r="H216" s="10"/>
    </row>
    <row r="217" spans="1:8" s="11" customFormat="1" outlineLevel="5" x14ac:dyDescent="0.25">
      <c r="A217" s="9" t="s">
        <v>29</v>
      </c>
      <c r="B217" s="16" t="s">
        <v>123</v>
      </c>
      <c r="C217" s="16" t="s">
        <v>30</v>
      </c>
      <c r="D217" s="18">
        <f>D218</f>
        <v>200000</v>
      </c>
      <c r="E217" s="41">
        <f t="shared" si="13"/>
        <v>0</v>
      </c>
      <c r="F217" s="18">
        <f>F218</f>
        <v>200000</v>
      </c>
      <c r="G217" s="18">
        <f>G218</f>
        <v>200000</v>
      </c>
      <c r="H217" s="10"/>
    </row>
    <row r="218" spans="1:8" s="11" customFormat="1" outlineLevel="5" x14ac:dyDescent="0.25">
      <c r="A218" s="9" t="s">
        <v>31</v>
      </c>
      <c r="B218" s="16" t="s">
        <v>123</v>
      </c>
      <c r="C218" s="16" t="s">
        <v>32</v>
      </c>
      <c r="D218" s="18">
        <v>200000</v>
      </c>
      <c r="E218" s="41">
        <f t="shared" si="13"/>
        <v>0</v>
      </c>
      <c r="F218" s="18">
        <v>200000</v>
      </c>
      <c r="G218" s="18">
        <v>200000</v>
      </c>
      <c r="H218" s="10"/>
    </row>
    <row r="219" spans="1:8" s="11" customFormat="1" outlineLevel="5" x14ac:dyDescent="0.25">
      <c r="A219" s="9" t="s">
        <v>246</v>
      </c>
      <c r="B219" s="16" t="s">
        <v>377</v>
      </c>
      <c r="C219" s="16"/>
      <c r="D219" s="18">
        <f>D220</f>
        <v>38562723.109999999</v>
      </c>
      <c r="E219" s="41">
        <f t="shared" si="13"/>
        <v>0</v>
      </c>
      <c r="F219" s="18">
        <f>F220</f>
        <v>38562723.109999999</v>
      </c>
      <c r="G219" s="18">
        <f>G220</f>
        <v>38562723.109999999</v>
      </c>
      <c r="H219" s="10"/>
    </row>
    <row r="220" spans="1:8" s="11" customFormat="1" ht="21" customHeight="1" outlineLevel="5" x14ac:dyDescent="0.25">
      <c r="A220" s="9" t="s">
        <v>11</v>
      </c>
      <c r="B220" s="16" t="s">
        <v>377</v>
      </c>
      <c r="C220" s="16" t="s">
        <v>12</v>
      </c>
      <c r="D220" s="18">
        <f>D221</f>
        <v>38562723.109999999</v>
      </c>
      <c r="E220" s="41">
        <f t="shared" si="13"/>
        <v>0</v>
      </c>
      <c r="F220" s="18">
        <f>F221</f>
        <v>38562723.109999999</v>
      </c>
      <c r="G220" s="18">
        <f>G221</f>
        <v>38562723.109999999</v>
      </c>
      <c r="H220" s="10"/>
    </row>
    <row r="221" spans="1:8" s="11" customFormat="1" ht="30" outlineLevel="5" x14ac:dyDescent="0.25">
      <c r="A221" s="9" t="s">
        <v>13</v>
      </c>
      <c r="B221" s="16" t="s">
        <v>377</v>
      </c>
      <c r="C221" s="16" t="s">
        <v>14</v>
      </c>
      <c r="D221" s="18">
        <v>38562723.109999999</v>
      </c>
      <c r="E221" s="41">
        <f t="shared" si="13"/>
        <v>0</v>
      </c>
      <c r="F221" s="18">
        <v>38562723.109999999</v>
      </c>
      <c r="G221" s="18">
        <v>38562723.109999999</v>
      </c>
      <c r="H221" s="10"/>
    </row>
    <row r="222" spans="1:8" s="11" customFormat="1" outlineLevel="2" x14ac:dyDescent="0.25">
      <c r="A222" s="9" t="s">
        <v>124</v>
      </c>
      <c r="B222" s="16" t="s">
        <v>125</v>
      </c>
      <c r="C222" s="16"/>
      <c r="D222" s="18">
        <f>D223</f>
        <v>9553131.1099999994</v>
      </c>
      <c r="E222" s="41">
        <f t="shared" si="13"/>
        <v>0</v>
      </c>
      <c r="F222" s="18">
        <f t="shared" ref="F222:G224" si="14">F223</f>
        <v>9553131.1099999994</v>
      </c>
      <c r="G222" s="18">
        <f t="shared" si="14"/>
        <v>9553131.1099999994</v>
      </c>
      <c r="H222" s="10"/>
    </row>
    <row r="223" spans="1:8" s="11" customFormat="1" outlineLevel="3" x14ac:dyDescent="0.25">
      <c r="A223" s="9" t="s">
        <v>126</v>
      </c>
      <c r="B223" s="16" t="s">
        <v>127</v>
      </c>
      <c r="C223" s="16"/>
      <c r="D223" s="18">
        <f>D224</f>
        <v>9553131.1099999994</v>
      </c>
      <c r="E223" s="41">
        <f t="shared" si="13"/>
        <v>0</v>
      </c>
      <c r="F223" s="18">
        <f t="shared" si="14"/>
        <v>9553131.1099999994</v>
      </c>
      <c r="G223" s="18">
        <f t="shared" si="14"/>
        <v>9553131.1099999994</v>
      </c>
      <c r="H223" s="10"/>
    </row>
    <row r="224" spans="1:8" s="11" customFormat="1" outlineLevel="4" x14ac:dyDescent="0.25">
      <c r="A224" s="9" t="s">
        <v>11</v>
      </c>
      <c r="B224" s="16" t="s">
        <v>127</v>
      </c>
      <c r="C224" s="16" t="s">
        <v>12</v>
      </c>
      <c r="D224" s="18">
        <f>D225</f>
        <v>9553131.1099999994</v>
      </c>
      <c r="E224" s="41">
        <f t="shared" si="13"/>
        <v>0</v>
      </c>
      <c r="F224" s="18">
        <f t="shared" si="14"/>
        <v>9553131.1099999994</v>
      </c>
      <c r="G224" s="18">
        <f t="shared" si="14"/>
        <v>9553131.1099999994</v>
      </c>
      <c r="H224" s="10"/>
    </row>
    <row r="225" spans="1:8" s="11" customFormat="1" ht="30" outlineLevel="5" x14ac:dyDescent="0.25">
      <c r="A225" s="9" t="s">
        <v>13</v>
      </c>
      <c r="B225" s="16" t="s">
        <v>127</v>
      </c>
      <c r="C225" s="16" t="s">
        <v>14</v>
      </c>
      <c r="D225" s="18">
        <v>9553131.1099999994</v>
      </c>
      <c r="E225" s="41">
        <f t="shared" si="13"/>
        <v>0</v>
      </c>
      <c r="F225" s="18">
        <v>9553131.1099999994</v>
      </c>
      <c r="G225" s="18">
        <v>9553131.1099999994</v>
      </c>
      <c r="H225" s="10"/>
    </row>
    <row r="226" spans="1:8" s="11" customFormat="1" outlineLevel="5" x14ac:dyDescent="0.25">
      <c r="A226" s="28" t="s">
        <v>378</v>
      </c>
      <c r="B226" s="16" t="s">
        <v>380</v>
      </c>
      <c r="C226" s="16"/>
      <c r="D226" s="18">
        <f>D227</f>
        <v>158682.01</v>
      </c>
      <c r="E226" s="41">
        <f t="shared" si="13"/>
        <v>-58904.860000000015</v>
      </c>
      <c r="F226" s="18">
        <f t="shared" ref="F226:G228" si="15">F227</f>
        <v>99777.15</v>
      </c>
      <c r="G226" s="18">
        <f t="shared" si="15"/>
        <v>99777.15</v>
      </c>
      <c r="H226" s="10"/>
    </row>
    <row r="227" spans="1:8" s="11" customFormat="1" ht="30" outlineLevel="5" x14ac:dyDescent="0.25">
      <c r="A227" s="28" t="s">
        <v>379</v>
      </c>
      <c r="B227" s="16" t="s">
        <v>381</v>
      </c>
      <c r="C227" s="16"/>
      <c r="D227" s="18">
        <f>D228</f>
        <v>158682.01</v>
      </c>
      <c r="E227" s="41">
        <f t="shared" si="13"/>
        <v>-58904.860000000015</v>
      </c>
      <c r="F227" s="18">
        <f t="shared" si="15"/>
        <v>99777.15</v>
      </c>
      <c r="G227" s="18">
        <f t="shared" si="15"/>
        <v>99777.15</v>
      </c>
      <c r="H227" s="10"/>
    </row>
    <row r="228" spans="1:8" s="11" customFormat="1" outlineLevel="5" x14ac:dyDescent="0.25">
      <c r="A228" s="9" t="s">
        <v>11</v>
      </c>
      <c r="B228" s="16" t="s">
        <v>381</v>
      </c>
      <c r="C228" s="16" t="s">
        <v>12</v>
      </c>
      <c r="D228" s="18">
        <f>D229</f>
        <v>158682.01</v>
      </c>
      <c r="E228" s="41">
        <f t="shared" si="13"/>
        <v>-58904.860000000015</v>
      </c>
      <c r="F228" s="18">
        <f t="shared" si="15"/>
        <v>99777.15</v>
      </c>
      <c r="G228" s="18">
        <f t="shared" si="15"/>
        <v>99777.15</v>
      </c>
      <c r="H228" s="10"/>
    </row>
    <row r="229" spans="1:8" s="11" customFormat="1" ht="30" outlineLevel="5" x14ac:dyDescent="0.25">
      <c r="A229" s="9" t="s">
        <v>13</v>
      </c>
      <c r="B229" s="16" t="s">
        <v>381</v>
      </c>
      <c r="C229" s="16" t="s">
        <v>14</v>
      </c>
      <c r="D229" s="18">
        <v>158682.01</v>
      </c>
      <c r="E229" s="41">
        <f t="shared" si="13"/>
        <v>-58904.860000000015</v>
      </c>
      <c r="F229" s="18">
        <v>99777.15</v>
      </c>
      <c r="G229" s="18">
        <v>99777.15</v>
      </c>
      <c r="H229" s="10"/>
    </row>
    <row r="230" spans="1:8" s="11" customFormat="1" outlineLevel="2" x14ac:dyDescent="0.25">
      <c r="A230" s="9" t="s">
        <v>128</v>
      </c>
      <c r="B230" s="16" t="s">
        <v>129</v>
      </c>
      <c r="C230" s="16"/>
      <c r="D230" s="18">
        <f>D231</f>
        <v>4480010.34</v>
      </c>
      <c r="E230" s="41">
        <f t="shared" si="13"/>
        <v>58904.860000000335</v>
      </c>
      <c r="F230" s="18">
        <f t="shared" ref="F230:G232" si="16">F231</f>
        <v>4538915.2</v>
      </c>
      <c r="G230" s="18">
        <f t="shared" si="16"/>
        <v>4538915.2</v>
      </c>
      <c r="H230" s="10"/>
    </row>
    <row r="231" spans="1:8" s="11" customFormat="1" ht="19.5" customHeight="1" outlineLevel="3" x14ac:dyDescent="0.25">
      <c r="A231" s="9" t="s">
        <v>130</v>
      </c>
      <c r="B231" s="16" t="s">
        <v>131</v>
      </c>
      <c r="C231" s="16"/>
      <c r="D231" s="18">
        <f>D232</f>
        <v>4480010.34</v>
      </c>
      <c r="E231" s="41">
        <f t="shared" si="13"/>
        <v>58904.860000000335</v>
      </c>
      <c r="F231" s="18">
        <f t="shared" si="16"/>
        <v>4538915.2</v>
      </c>
      <c r="G231" s="18">
        <f t="shared" si="16"/>
        <v>4538915.2</v>
      </c>
      <c r="H231" s="10"/>
    </row>
    <row r="232" spans="1:8" s="11" customFormat="1" ht="18.75" customHeight="1" outlineLevel="4" x14ac:dyDescent="0.25">
      <c r="A232" s="9" t="s">
        <v>11</v>
      </c>
      <c r="B232" s="16" t="s">
        <v>131</v>
      </c>
      <c r="C232" s="16" t="s">
        <v>12</v>
      </c>
      <c r="D232" s="18">
        <f>D233</f>
        <v>4480010.34</v>
      </c>
      <c r="E232" s="41">
        <f t="shared" si="13"/>
        <v>58904.860000000335</v>
      </c>
      <c r="F232" s="18">
        <f t="shared" si="16"/>
        <v>4538915.2</v>
      </c>
      <c r="G232" s="18">
        <f t="shared" si="16"/>
        <v>4538915.2</v>
      </c>
      <c r="H232" s="10"/>
    </row>
    <row r="233" spans="1:8" s="11" customFormat="1" ht="30" outlineLevel="5" x14ac:dyDescent="0.25">
      <c r="A233" s="9" t="s">
        <v>13</v>
      </c>
      <c r="B233" s="16" t="s">
        <v>131</v>
      </c>
      <c r="C233" s="16" t="s">
        <v>14</v>
      </c>
      <c r="D233" s="18">
        <v>4480010.34</v>
      </c>
      <c r="E233" s="41">
        <f t="shared" si="13"/>
        <v>58904.860000000335</v>
      </c>
      <c r="F233" s="18">
        <v>4538915.2</v>
      </c>
      <c r="G233" s="18">
        <v>4538915.2</v>
      </c>
      <c r="H233" s="10"/>
    </row>
    <row r="234" spans="1:8" s="11" customFormat="1" ht="21" customHeight="1" outlineLevel="1" x14ac:dyDescent="0.25">
      <c r="A234" s="9" t="s">
        <v>132</v>
      </c>
      <c r="B234" s="16" t="s">
        <v>133</v>
      </c>
      <c r="C234" s="16"/>
      <c r="D234" s="18">
        <f>D235+D250+D246+D254+D239</f>
        <v>4540321.5600000005</v>
      </c>
      <c r="E234" s="41">
        <f t="shared" si="13"/>
        <v>-506988.41000000061</v>
      </c>
      <c r="F234" s="18">
        <f>F235+F250+F246+F254+F239</f>
        <v>4540321.5600000005</v>
      </c>
      <c r="G234" s="18">
        <f>G235+G250+G246+G254+G239</f>
        <v>4033333.15</v>
      </c>
      <c r="H234" s="10"/>
    </row>
    <row r="235" spans="1:8" s="11" customFormat="1" ht="31.5" hidden="1" customHeight="1" outlineLevel="2" x14ac:dyDescent="0.25">
      <c r="A235" s="9" t="s">
        <v>134</v>
      </c>
      <c r="B235" s="16" t="s">
        <v>135</v>
      </c>
      <c r="C235" s="16"/>
      <c r="D235" s="18">
        <f>D236</f>
        <v>0</v>
      </c>
      <c r="E235" s="41">
        <f t="shared" si="13"/>
        <v>0</v>
      </c>
      <c r="F235" s="18">
        <f t="shared" ref="F235:G237" si="17">F236</f>
        <v>0</v>
      </c>
      <c r="G235" s="18">
        <f t="shared" si="17"/>
        <v>0</v>
      </c>
      <c r="H235" s="10"/>
    </row>
    <row r="236" spans="1:8" s="11" customFormat="1" ht="31.5" hidden="1" customHeight="1" outlineLevel="3" x14ac:dyDescent="0.25">
      <c r="A236" s="9" t="s">
        <v>136</v>
      </c>
      <c r="B236" s="16" t="s">
        <v>137</v>
      </c>
      <c r="C236" s="16"/>
      <c r="D236" s="18">
        <f>D237</f>
        <v>0</v>
      </c>
      <c r="E236" s="41">
        <f t="shared" si="13"/>
        <v>0</v>
      </c>
      <c r="F236" s="18">
        <f t="shared" si="17"/>
        <v>0</v>
      </c>
      <c r="G236" s="18">
        <f t="shared" si="17"/>
        <v>0</v>
      </c>
      <c r="H236" s="10"/>
    </row>
    <row r="237" spans="1:8" s="11" customFormat="1" ht="31.5" hidden="1" customHeight="1" outlineLevel="4" x14ac:dyDescent="0.25">
      <c r="A237" s="9" t="s">
        <v>11</v>
      </c>
      <c r="B237" s="16" t="s">
        <v>137</v>
      </c>
      <c r="C237" s="16" t="s">
        <v>12</v>
      </c>
      <c r="D237" s="18">
        <f>D238</f>
        <v>0</v>
      </c>
      <c r="E237" s="41">
        <f t="shared" si="13"/>
        <v>0</v>
      </c>
      <c r="F237" s="18">
        <f t="shared" si="17"/>
        <v>0</v>
      </c>
      <c r="G237" s="18">
        <f t="shared" si="17"/>
        <v>0</v>
      </c>
      <c r="H237" s="10"/>
    </row>
    <row r="238" spans="1:8" s="11" customFormat="1" ht="31.5" hidden="1" customHeight="1" outlineLevel="5" x14ac:dyDescent="0.25">
      <c r="A238" s="9" t="s">
        <v>13</v>
      </c>
      <c r="B238" s="16" t="s">
        <v>137</v>
      </c>
      <c r="C238" s="16" t="s">
        <v>14</v>
      </c>
      <c r="D238" s="18">
        <v>0</v>
      </c>
      <c r="E238" s="41">
        <f t="shared" si="13"/>
        <v>0</v>
      </c>
      <c r="F238" s="18">
        <v>0</v>
      </c>
      <c r="G238" s="18">
        <v>0</v>
      </c>
      <c r="H238" s="10"/>
    </row>
    <row r="239" spans="1:8" s="11" customFormat="1" ht="20.25" customHeight="1" outlineLevel="5" x14ac:dyDescent="0.25">
      <c r="A239" s="28" t="s">
        <v>382</v>
      </c>
      <c r="B239" s="16" t="s">
        <v>383</v>
      </c>
      <c r="C239" s="16"/>
      <c r="D239" s="18">
        <f>D240+D243</f>
        <v>3824187</v>
      </c>
      <c r="E239" s="41">
        <f t="shared" si="13"/>
        <v>-460476.41000000015</v>
      </c>
      <c r="F239" s="18">
        <f>F240+F243</f>
        <v>3824187</v>
      </c>
      <c r="G239" s="18">
        <f>G240+G243</f>
        <v>3363710.59</v>
      </c>
      <c r="H239" s="10"/>
    </row>
    <row r="240" spans="1:8" s="11" customFormat="1" ht="31.5" customHeight="1" outlineLevel="5" x14ac:dyDescent="0.25">
      <c r="A240" s="28" t="s">
        <v>391</v>
      </c>
      <c r="B240" s="16" t="s">
        <v>384</v>
      </c>
      <c r="C240" s="16"/>
      <c r="D240" s="18">
        <f>D241</f>
        <v>1196137</v>
      </c>
      <c r="E240" s="41">
        <f t="shared" si="13"/>
        <v>-460472.73</v>
      </c>
      <c r="F240" s="18">
        <f>F241</f>
        <v>1196137</v>
      </c>
      <c r="G240" s="18">
        <f>G241</f>
        <v>735664.27</v>
      </c>
      <c r="H240" s="10"/>
    </row>
    <row r="241" spans="1:8" s="11" customFormat="1" ht="18.75" customHeight="1" outlineLevel="5" x14ac:dyDescent="0.25">
      <c r="A241" s="9" t="s">
        <v>11</v>
      </c>
      <c r="B241" s="16" t="s">
        <v>384</v>
      </c>
      <c r="C241" s="16" t="s">
        <v>12</v>
      </c>
      <c r="D241" s="18">
        <f>D242</f>
        <v>1196137</v>
      </c>
      <c r="E241" s="41">
        <f t="shared" si="13"/>
        <v>-460472.73</v>
      </c>
      <c r="F241" s="18">
        <f>F242</f>
        <v>1196137</v>
      </c>
      <c r="G241" s="18">
        <f>G242</f>
        <v>735664.27</v>
      </c>
      <c r="H241" s="10"/>
    </row>
    <row r="242" spans="1:8" s="11" customFormat="1" ht="31.5" customHeight="1" outlineLevel="5" x14ac:dyDescent="0.25">
      <c r="A242" s="9" t="s">
        <v>13</v>
      </c>
      <c r="B242" s="16" t="s">
        <v>384</v>
      </c>
      <c r="C242" s="16" t="s">
        <v>14</v>
      </c>
      <c r="D242" s="18">
        <v>1196137</v>
      </c>
      <c r="E242" s="41">
        <f t="shared" si="13"/>
        <v>-460472.73</v>
      </c>
      <c r="F242" s="18">
        <v>1196137</v>
      </c>
      <c r="G242" s="18">
        <v>735664.27</v>
      </c>
      <c r="H242" s="10"/>
    </row>
    <row r="243" spans="1:8" s="11" customFormat="1" ht="31.5" customHeight="1" outlineLevel="5" x14ac:dyDescent="0.25">
      <c r="A243" s="28" t="s">
        <v>391</v>
      </c>
      <c r="B243" s="16" t="s">
        <v>385</v>
      </c>
      <c r="C243" s="16"/>
      <c r="D243" s="18">
        <f>D244</f>
        <v>2628050</v>
      </c>
      <c r="E243" s="41">
        <f t="shared" si="13"/>
        <v>-3.6800000001676381</v>
      </c>
      <c r="F243" s="18">
        <f>F244</f>
        <v>2628050</v>
      </c>
      <c r="G243" s="18">
        <f>G244</f>
        <v>2628046.3199999998</v>
      </c>
      <c r="H243" s="10"/>
    </row>
    <row r="244" spans="1:8" s="11" customFormat="1" ht="22.5" customHeight="1" outlineLevel="5" x14ac:dyDescent="0.25">
      <c r="A244" s="9" t="s">
        <v>11</v>
      </c>
      <c r="B244" s="16" t="s">
        <v>385</v>
      </c>
      <c r="C244" s="16" t="s">
        <v>12</v>
      </c>
      <c r="D244" s="18">
        <f>D245</f>
        <v>2628050</v>
      </c>
      <c r="E244" s="41">
        <f t="shared" si="13"/>
        <v>-3.6800000001676381</v>
      </c>
      <c r="F244" s="18">
        <f>F245</f>
        <v>2628050</v>
      </c>
      <c r="G244" s="18">
        <f>G245</f>
        <v>2628046.3199999998</v>
      </c>
      <c r="H244" s="10"/>
    </row>
    <row r="245" spans="1:8" s="11" customFormat="1" ht="31.5" customHeight="1" outlineLevel="5" x14ac:dyDescent="0.25">
      <c r="A245" s="9" t="s">
        <v>13</v>
      </c>
      <c r="B245" s="16" t="s">
        <v>385</v>
      </c>
      <c r="C245" s="16" t="s">
        <v>14</v>
      </c>
      <c r="D245" s="18">
        <v>2628050</v>
      </c>
      <c r="E245" s="41">
        <f t="shared" si="13"/>
        <v>-3.6800000001676381</v>
      </c>
      <c r="F245" s="18">
        <v>2628050</v>
      </c>
      <c r="G245" s="18">
        <v>2628046.3199999998</v>
      </c>
      <c r="H245" s="10"/>
    </row>
    <row r="246" spans="1:8" s="11" customFormat="1" ht="31.5" hidden="1" customHeight="1" outlineLevel="5" x14ac:dyDescent="0.25">
      <c r="A246" s="9" t="s">
        <v>321</v>
      </c>
      <c r="B246" s="16" t="s">
        <v>323</v>
      </c>
      <c r="C246" s="16"/>
      <c r="D246" s="18">
        <f>D247</f>
        <v>0</v>
      </c>
      <c r="E246" s="41">
        <f t="shared" si="13"/>
        <v>0</v>
      </c>
      <c r="F246" s="18">
        <f t="shared" ref="F246:G248" si="18">F247</f>
        <v>0</v>
      </c>
      <c r="G246" s="18">
        <f t="shared" si="18"/>
        <v>0</v>
      </c>
      <c r="H246" s="10"/>
    </row>
    <row r="247" spans="1:8" s="11" customFormat="1" ht="31.5" hidden="1" customHeight="1" outlineLevel="5" x14ac:dyDescent="0.25">
      <c r="A247" s="9" t="s">
        <v>322</v>
      </c>
      <c r="B247" s="16" t="s">
        <v>324</v>
      </c>
      <c r="C247" s="16"/>
      <c r="D247" s="18">
        <f>D248</f>
        <v>0</v>
      </c>
      <c r="E247" s="41">
        <f t="shared" si="13"/>
        <v>0</v>
      </c>
      <c r="F247" s="18">
        <f t="shared" si="18"/>
        <v>0</v>
      </c>
      <c r="G247" s="18">
        <f t="shared" si="18"/>
        <v>0</v>
      </c>
      <c r="H247" s="10"/>
    </row>
    <row r="248" spans="1:8" s="11" customFormat="1" ht="31.5" hidden="1" customHeight="1" outlineLevel="5" x14ac:dyDescent="0.25">
      <c r="A248" s="9" t="s">
        <v>11</v>
      </c>
      <c r="B248" s="16" t="s">
        <v>324</v>
      </c>
      <c r="C248" s="16" t="s">
        <v>12</v>
      </c>
      <c r="D248" s="18">
        <f>D249</f>
        <v>0</v>
      </c>
      <c r="E248" s="41">
        <f t="shared" si="13"/>
        <v>0</v>
      </c>
      <c r="F248" s="18">
        <f t="shared" si="18"/>
        <v>0</v>
      </c>
      <c r="G248" s="18">
        <f t="shared" si="18"/>
        <v>0</v>
      </c>
      <c r="H248" s="10"/>
    </row>
    <row r="249" spans="1:8" s="11" customFormat="1" ht="31.5" hidden="1" customHeight="1" outlineLevel="5" x14ac:dyDescent="0.25">
      <c r="A249" s="9" t="s">
        <v>13</v>
      </c>
      <c r="B249" s="16" t="s">
        <v>324</v>
      </c>
      <c r="C249" s="16" t="s">
        <v>14</v>
      </c>
      <c r="D249" s="18">
        <v>0</v>
      </c>
      <c r="E249" s="41">
        <f t="shared" si="13"/>
        <v>0</v>
      </c>
      <c r="F249" s="18">
        <v>0</v>
      </c>
      <c r="G249" s="18">
        <v>0</v>
      </c>
      <c r="H249" s="10"/>
    </row>
    <row r="250" spans="1:8" s="11" customFormat="1" ht="48" customHeight="1" outlineLevel="2" collapsed="1" x14ac:dyDescent="0.25">
      <c r="A250" s="9" t="s">
        <v>138</v>
      </c>
      <c r="B250" s="16" t="s">
        <v>139</v>
      </c>
      <c r="C250" s="16"/>
      <c r="D250" s="18">
        <f>D251</f>
        <v>507480</v>
      </c>
      <c r="E250" s="41">
        <f t="shared" si="13"/>
        <v>-46512</v>
      </c>
      <c r="F250" s="18">
        <f t="shared" ref="F250:G252" si="19">F251</f>
        <v>507480</v>
      </c>
      <c r="G250" s="18">
        <f t="shared" si="19"/>
        <v>460968</v>
      </c>
      <c r="H250" s="10"/>
    </row>
    <row r="251" spans="1:8" s="11" customFormat="1" ht="31.5" customHeight="1" outlineLevel="3" x14ac:dyDescent="0.25">
      <c r="A251" s="9" t="s">
        <v>140</v>
      </c>
      <c r="B251" s="16" t="s">
        <v>141</v>
      </c>
      <c r="C251" s="16"/>
      <c r="D251" s="18">
        <f>D252</f>
        <v>507480</v>
      </c>
      <c r="E251" s="41">
        <f t="shared" si="13"/>
        <v>-46512</v>
      </c>
      <c r="F251" s="18">
        <f t="shared" si="19"/>
        <v>507480</v>
      </c>
      <c r="G251" s="18">
        <f t="shared" si="19"/>
        <v>460968</v>
      </c>
      <c r="H251" s="10"/>
    </row>
    <row r="252" spans="1:8" s="11" customFormat="1" ht="19.5" customHeight="1" outlineLevel="4" x14ac:dyDescent="0.25">
      <c r="A252" s="9" t="s">
        <v>11</v>
      </c>
      <c r="B252" s="16" t="s">
        <v>141</v>
      </c>
      <c r="C252" s="16" t="s">
        <v>12</v>
      </c>
      <c r="D252" s="18">
        <f>D253</f>
        <v>507480</v>
      </c>
      <c r="E252" s="41">
        <f t="shared" si="13"/>
        <v>-46512</v>
      </c>
      <c r="F252" s="18">
        <f t="shared" si="19"/>
        <v>507480</v>
      </c>
      <c r="G252" s="18">
        <f t="shared" si="19"/>
        <v>460968</v>
      </c>
      <c r="H252" s="10"/>
    </row>
    <row r="253" spans="1:8" s="11" customFormat="1" ht="31.5" customHeight="1" outlineLevel="5" x14ac:dyDescent="0.25">
      <c r="A253" s="9" t="s">
        <v>13</v>
      </c>
      <c r="B253" s="16" t="s">
        <v>141</v>
      </c>
      <c r="C253" s="16" t="s">
        <v>14</v>
      </c>
      <c r="D253" s="18">
        <v>507480</v>
      </c>
      <c r="E253" s="41">
        <f t="shared" si="13"/>
        <v>-46512</v>
      </c>
      <c r="F253" s="18">
        <v>507480</v>
      </c>
      <c r="G253" s="18">
        <v>460968</v>
      </c>
      <c r="H253" s="10"/>
    </row>
    <row r="254" spans="1:8" s="11" customFormat="1" ht="31.5" customHeight="1" outlineLevel="5" x14ac:dyDescent="0.25">
      <c r="A254" s="9" t="s">
        <v>331</v>
      </c>
      <c r="B254" s="16" t="s">
        <v>325</v>
      </c>
      <c r="C254" s="16"/>
      <c r="D254" s="18">
        <f>D255</f>
        <v>208654.56</v>
      </c>
      <c r="E254" s="41">
        <f t="shared" si="13"/>
        <v>0</v>
      </c>
      <c r="F254" s="18">
        <f t="shared" ref="F254:G256" si="20">F255</f>
        <v>208654.56</v>
      </c>
      <c r="G254" s="18">
        <f t="shared" si="20"/>
        <v>208654.56</v>
      </c>
      <c r="H254" s="10"/>
    </row>
    <row r="255" spans="1:8" s="11" customFormat="1" ht="32.25" customHeight="1" outlineLevel="5" x14ac:dyDescent="0.25">
      <c r="A255" s="9" t="s">
        <v>326</v>
      </c>
      <c r="B255" s="16" t="s">
        <v>327</v>
      </c>
      <c r="C255" s="16"/>
      <c r="D255" s="18">
        <f>D256</f>
        <v>208654.56</v>
      </c>
      <c r="E255" s="41">
        <f t="shared" ref="E255:E333" si="21">G255-D255</f>
        <v>0</v>
      </c>
      <c r="F255" s="18">
        <f t="shared" si="20"/>
        <v>208654.56</v>
      </c>
      <c r="G255" s="18">
        <f t="shared" si="20"/>
        <v>208654.56</v>
      </c>
      <c r="H255" s="10"/>
    </row>
    <row r="256" spans="1:8" s="11" customFormat="1" ht="21" customHeight="1" outlineLevel="5" x14ac:dyDescent="0.25">
      <c r="A256" s="9" t="s">
        <v>11</v>
      </c>
      <c r="B256" s="16" t="s">
        <v>327</v>
      </c>
      <c r="C256" s="16" t="s">
        <v>12</v>
      </c>
      <c r="D256" s="18">
        <f>D257</f>
        <v>208654.56</v>
      </c>
      <c r="E256" s="41">
        <f t="shared" si="21"/>
        <v>0</v>
      </c>
      <c r="F256" s="18">
        <f t="shared" si="20"/>
        <v>208654.56</v>
      </c>
      <c r="G256" s="18">
        <f t="shared" si="20"/>
        <v>208654.56</v>
      </c>
      <c r="H256" s="10"/>
    </row>
    <row r="257" spans="1:8" s="11" customFormat="1" ht="30" outlineLevel="5" x14ac:dyDescent="0.25">
      <c r="A257" s="9" t="s">
        <v>13</v>
      </c>
      <c r="B257" s="16" t="s">
        <v>327</v>
      </c>
      <c r="C257" s="16" t="s">
        <v>14</v>
      </c>
      <c r="D257" s="18">
        <v>208654.56</v>
      </c>
      <c r="E257" s="41">
        <f t="shared" si="21"/>
        <v>0</v>
      </c>
      <c r="F257" s="18">
        <v>208654.56</v>
      </c>
      <c r="G257" s="18">
        <v>208654.56</v>
      </c>
      <c r="H257" s="10"/>
    </row>
    <row r="258" spans="1:8" s="11" customFormat="1" ht="30.75" customHeight="1" x14ac:dyDescent="0.25">
      <c r="A258" s="12" t="s">
        <v>142</v>
      </c>
      <c r="B258" s="13" t="s">
        <v>143</v>
      </c>
      <c r="C258" s="13"/>
      <c r="D258" s="14">
        <f>D259+D263+D284</f>
        <v>80401998.129999995</v>
      </c>
      <c r="E258" s="41">
        <f t="shared" si="21"/>
        <v>8813131.3900000155</v>
      </c>
      <c r="F258" s="14">
        <f>F259+F263+F284</f>
        <v>90257052.38000001</v>
      </c>
      <c r="G258" s="14">
        <f>G259+G263+G284</f>
        <v>89215129.520000011</v>
      </c>
      <c r="H258" s="10"/>
    </row>
    <row r="259" spans="1:8" s="11" customFormat="1" ht="30" outlineLevel="2" x14ac:dyDescent="0.25">
      <c r="A259" s="9" t="s">
        <v>144</v>
      </c>
      <c r="B259" s="16" t="s">
        <v>145</v>
      </c>
      <c r="C259" s="16"/>
      <c r="D259" s="18">
        <f>D260</f>
        <v>38500</v>
      </c>
      <c r="E259" s="41">
        <f t="shared" si="21"/>
        <v>0</v>
      </c>
      <c r="F259" s="18">
        <f t="shared" ref="F259:G261" si="22">F260</f>
        <v>38500</v>
      </c>
      <c r="G259" s="18">
        <f t="shared" si="22"/>
        <v>38500</v>
      </c>
      <c r="H259" s="10"/>
    </row>
    <row r="260" spans="1:8" s="11" customFormat="1" ht="34.5" customHeight="1" outlineLevel="3" x14ac:dyDescent="0.25">
      <c r="A260" s="9" t="s">
        <v>265</v>
      </c>
      <c r="B260" s="16" t="s">
        <v>146</v>
      </c>
      <c r="C260" s="16"/>
      <c r="D260" s="18">
        <f>D261</f>
        <v>38500</v>
      </c>
      <c r="E260" s="41">
        <f t="shared" si="21"/>
        <v>0</v>
      </c>
      <c r="F260" s="18">
        <f t="shared" si="22"/>
        <v>38500</v>
      </c>
      <c r="G260" s="18">
        <f t="shared" si="22"/>
        <v>38500</v>
      </c>
      <c r="H260" s="10"/>
    </row>
    <row r="261" spans="1:8" s="11" customFormat="1" ht="22.5" customHeight="1" outlineLevel="4" x14ac:dyDescent="0.25">
      <c r="A261" s="9" t="s">
        <v>11</v>
      </c>
      <c r="B261" s="16" t="s">
        <v>146</v>
      </c>
      <c r="C261" s="16" t="s">
        <v>12</v>
      </c>
      <c r="D261" s="18">
        <f>D262</f>
        <v>38500</v>
      </c>
      <c r="E261" s="41">
        <f t="shared" si="21"/>
        <v>0</v>
      </c>
      <c r="F261" s="18">
        <f t="shared" si="22"/>
        <v>38500</v>
      </c>
      <c r="G261" s="18">
        <f t="shared" si="22"/>
        <v>38500</v>
      </c>
      <c r="H261" s="10"/>
    </row>
    <row r="262" spans="1:8" s="11" customFormat="1" ht="30" outlineLevel="5" x14ac:dyDescent="0.25">
      <c r="A262" s="9" t="s">
        <v>13</v>
      </c>
      <c r="B262" s="16" t="s">
        <v>146</v>
      </c>
      <c r="C262" s="16" t="s">
        <v>14</v>
      </c>
      <c r="D262" s="18">
        <v>38500</v>
      </c>
      <c r="E262" s="41">
        <f t="shared" si="21"/>
        <v>0</v>
      </c>
      <c r="F262" s="18">
        <v>38500</v>
      </c>
      <c r="G262" s="18">
        <v>38500</v>
      </c>
      <c r="H262" s="10"/>
    </row>
    <row r="263" spans="1:8" s="11" customFormat="1" outlineLevel="2" x14ac:dyDescent="0.25">
      <c r="A263" s="9" t="s">
        <v>147</v>
      </c>
      <c r="B263" s="16" t="s">
        <v>148</v>
      </c>
      <c r="C263" s="16"/>
      <c r="D263" s="18">
        <f>D269+D272+D275+D281+D264+D278</f>
        <v>65563498.130000003</v>
      </c>
      <c r="E263" s="41">
        <f t="shared" si="21"/>
        <v>9579736.6600000039</v>
      </c>
      <c r="F263" s="18">
        <f>F269+F272+F275+F281+F264+F278</f>
        <v>75173569.710000008</v>
      </c>
      <c r="G263" s="18">
        <f>G269+G272+G275+G281+G264+G278</f>
        <v>75143234.790000007</v>
      </c>
      <c r="H263" s="10"/>
    </row>
    <row r="264" spans="1:8" s="11" customFormat="1" ht="45" outlineLevel="2" x14ac:dyDescent="0.25">
      <c r="A264" s="28" t="s">
        <v>386</v>
      </c>
      <c r="B264" s="16" t="s">
        <v>387</v>
      </c>
      <c r="C264" s="16"/>
      <c r="D264" s="18">
        <f>D265+D267</f>
        <v>33492618.170000002</v>
      </c>
      <c r="E264" s="41">
        <f t="shared" si="21"/>
        <v>-180000</v>
      </c>
      <c r="F264" s="18">
        <f>F265+F267</f>
        <v>33312618.170000002</v>
      </c>
      <c r="G264" s="18">
        <f>G265+G267</f>
        <v>33312618.170000002</v>
      </c>
      <c r="H264" s="10"/>
    </row>
    <row r="265" spans="1:8" s="11" customFormat="1" hidden="1" outlineLevel="2" x14ac:dyDescent="0.25">
      <c r="A265" s="9" t="s">
        <v>11</v>
      </c>
      <c r="B265" s="16" t="s">
        <v>387</v>
      </c>
      <c r="C265" s="16" t="s">
        <v>12</v>
      </c>
      <c r="D265" s="18">
        <f>D266</f>
        <v>0</v>
      </c>
      <c r="E265" s="41">
        <f t="shared" si="21"/>
        <v>0</v>
      </c>
      <c r="F265" s="18">
        <f>F266</f>
        <v>0</v>
      </c>
      <c r="G265" s="18">
        <f>G266</f>
        <v>0</v>
      </c>
      <c r="H265" s="10"/>
    </row>
    <row r="266" spans="1:8" s="11" customFormat="1" ht="30" hidden="1" outlineLevel="2" x14ac:dyDescent="0.25">
      <c r="A266" s="9" t="s">
        <v>13</v>
      </c>
      <c r="B266" s="16" t="s">
        <v>387</v>
      </c>
      <c r="C266" s="16" t="s">
        <v>14</v>
      </c>
      <c r="D266" s="18">
        <v>0</v>
      </c>
      <c r="E266" s="41">
        <f t="shared" si="21"/>
        <v>0</v>
      </c>
      <c r="F266" s="18">
        <v>0</v>
      </c>
      <c r="G266" s="18">
        <v>0</v>
      </c>
      <c r="H266" s="10"/>
    </row>
    <row r="267" spans="1:8" s="11" customFormat="1" outlineLevel="2" x14ac:dyDescent="0.25">
      <c r="A267" s="9" t="s">
        <v>29</v>
      </c>
      <c r="B267" s="16" t="s">
        <v>387</v>
      </c>
      <c r="C267" s="16" t="s">
        <v>30</v>
      </c>
      <c r="D267" s="18">
        <f>D268</f>
        <v>33492618.170000002</v>
      </c>
      <c r="E267" s="41">
        <f t="shared" si="21"/>
        <v>-180000</v>
      </c>
      <c r="F267" s="18">
        <f>F268</f>
        <v>33312618.170000002</v>
      </c>
      <c r="G267" s="18">
        <f>G268</f>
        <v>33312618.170000002</v>
      </c>
      <c r="H267" s="10"/>
    </row>
    <row r="268" spans="1:8" s="11" customFormat="1" ht="30" outlineLevel="2" x14ac:dyDescent="0.25">
      <c r="A268" s="9" t="s">
        <v>248</v>
      </c>
      <c r="B268" s="16" t="s">
        <v>387</v>
      </c>
      <c r="C268" s="16" t="s">
        <v>247</v>
      </c>
      <c r="D268" s="18">
        <v>33492618.170000002</v>
      </c>
      <c r="E268" s="41">
        <f t="shared" si="21"/>
        <v>-180000</v>
      </c>
      <c r="F268" s="18">
        <v>33312618.170000002</v>
      </c>
      <c r="G268" s="18">
        <v>33312618.170000002</v>
      </c>
      <c r="H268" s="10"/>
    </row>
    <row r="269" spans="1:8" s="11" customFormat="1" ht="30" outlineLevel="3" x14ac:dyDescent="0.25">
      <c r="A269" s="9" t="s">
        <v>149</v>
      </c>
      <c r="B269" s="16" t="s">
        <v>150</v>
      </c>
      <c r="C269" s="16"/>
      <c r="D269" s="18">
        <f>D270</f>
        <v>1000000</v>
      </c>
      <c r="E269" s="41">
        <f t="shared" si="21"/>
        <v>-7240.3000000000466</v>
      </c>
      <c r="F269" s="18">
        <f>F270</f>
        <v>992759.7</v>
      </c>
      <c r="G269" s="18">
        <f>G270</f>
        <v>992759.7</v>
      </c>
      <c r="H269" s="10"/>
    </row>
    <row r="270" spans="1:8" s="11" customFormat="1" ht="18.75" customHeight="1" outlineLevel="4" x14ac:dyDescent="0.25">
      <c r="A270" s="9" t="s">
        <v>11</v>
      </c>
      <c r="B270" s="16" t="s">
        <v>150</v>
      </c>
      <c r="C270" s="16" t="s">
        <v>12</v>
      </c>
      <c r="D270" s="18">
        <f>D271</f>
        <v>1000000</v>
      </c>
      <c r="E270" s="41">
        <f t="shared" si="21"/>
        <v>-7240.3000000000466</v>
      </c>
      <c r="F270" s="18">
        <f>F271</f>
        <v>992759.7</v>
      </c>
      <c r="G270" s="18">
        <f>G271</f>
        <v>992759.7</v>
      </c>
      <c r="H270" s="10"/>
    </row>
    <row r="271" spans="1:8" s="11" customFormat="1" ht="30" outlineLevel="5" x14ac:dyDescent="0.25">
      <c r="A271" s="9" t="s">
        <v>13</v>
      </c>
      <c r="B271" s="16" t="s">
        <v>150</v>
      </c>
      <c r="C271" s="16" t="s">
        <v>14</v>
      </c>
      <c r="D271" s="18">
        <v>1000000</v>
      </c>
      <c r="E271" s="41">
        <f t="shared" si="21"/>
        <v>-7240.3000000000466</v>
      </c>
      <c r="F271" s="18">
        <v>992759.7</v>
      </c>
      <c r="G271" s="18">
        <v>992759.7</v>
      </c>
      <c r="H271" s="10"/>
    </row>
    <row r="272" spans="1:8" s="11" customFormat="1" ht="45" outlineLevel="3" x14ac:dyDescent="0.25">
      <c r="A272" s="9" t="s">
        <v>151</v>
      </c>
      <c r="B272" s="16" t="s">
        <v>152</v>
      </c>
      <c r="C272" s="16"/>
      <c r="D272" s="18">
        <f>D273</f>
        <v>3431228.07</v>
      </c>
      <c r="E272" s="41">
        <f t="shared" si="21"/>
        <v>-233023.04000000004</v>
      </c>
      <c r="F272" s="18">
        <f>F273</f>
        <v>3228539.95</v>
      </c>
      <c r="G272" s="18">
        <f>G273</f>
        <v>3198205.03</v>
      </c>
      <c r="H272" s="10"/>
    </row>
    <row r="273" spans="1:8" s="11" customFormat="1" ht="20.25" customHeight="1" outlineLevel="4" x14ac:dyDescent="0.25">
      <c r="A273" s="9" t="s">
        <v>11</v>
      </c>
      <c r="B273" s="16" t="s">
        <v>152</v>
      </c>
      <c r="C273" s="16" t="s">
        <v>12</v>
      </c>
      <c r="D273" s="18">
        <f>D274</f>
        <v>3431228.07</v>
      </c>
      <c r="E273" s="41">
        <f t="shared" si="21"/>
        <v>-233023.04000000004</v>
      </c>
      <c r="F273" s="18">
        <f>F274</f>
        <v>3228539.95</v>
      </c>
      <c r="G273" s="18">
        <f>G274</f>
        <v>3198205.03</v>
      </c>
      <c r="H273" s="10"/>
    </row>
    <row r="274" spans="1:8" s="11" customFormat="1" ht="30" outlineLevel="5" x14ac:dyDescent="0.25">
      <c r="A274" s="9" t="s">
        <v>13</v>
      </c>
      <c r="B274" s="16" t="s">
        <v>152</v>
      </c>
      <c r="C274" s="16" t="s">
        <v>14</v>
      </c>
      <c r="D274" s="18">
        <v>3431228.07</v>
      </c>
      <c r="E274" s="41">
        <f t="shared" si="21"/>
        <v>-233023.04000000004</v>
      </c>
      <c r="F274" s="18">
        <v>3228539.95</v>
      </c>
      <c r="G274" s="18">
        <v>3198205.03</v>
      </c>
      <c r="H274" s="10"/>
    </row>
    <row r="275" spans="1:8" s="11" customFormat="1" ht="33.75" customHeight="1" outlineLevel="3" x14ac:dyDescent="0.25">
      <c r="A275" s="9" t="s">
        <v>153</v>
      </c>
      <c r="B275" s="16" t="s">
        <v>154</v>
      </c>
      <c r="C275" s="16"/>
      <c r="D275" s="18">
        <f>D276</f>
        <v>3694000</v>
      </c>
      <c r="E275" s="41">
        <f t="shared" si="21"/>
        <v>10000000</v>
      </c>
      <c r="F275" s="18">
        <f>F276</f>
        <v>13694000</v>
      </c>
      <c r="G275" s="18">
        <f>G276</f>
        <v>13694000</v>
      </c>
      <c r="H275" s="10"/>
    </row>
    <row r="276" spans="1:8" s="11" customFormat="1" ht="15" customHeight="1" outlineLevel="4" x14ac:dyDescent="0.25">
      <c r="A276" s="9" t="s">
        <v>29</v>
      </c>
      <c r="B276" s="16" t="s">
        <v>154</v>
      </c>
      <c r="C276" s="16" t="s">
        <v>30</v>
      </c>
      <c r="D276" s="18">
        <f>D277</f>
        <v>3694000</v>
      </c>
      <c r="E276" s="41">
        <f t="shared" si="21"/>
        <v>10000000</v>
      </c>
      <c r="F276" s="18">
        <f>F277</f>
        <v>13694000</v>
      </c>
      <c r="G276" s="18">
        <f>G277</f>
        <v>13694000</v>
      </c>
      <c r="H276" s="10"/>
    </row>
    <row r="277" spans="1:8" s="11" customFormat="1" ht="33" customHeight="1" outlineLevel="5" x14ac:dyDescent="0.25">
      <c r="A277" s="9" t="s">
        <v>248</v>
      </c>
      <c r="B277" s="16" t="s">
        <v>154</v>
      </c>
      <c r="C277" s="16" t="s">
        <v>247</v>
      </c>
      <c r="D277" s="18">
        <v>3694000</v>
      </c>
      <c r="E277" s="41">
        <f t="shared" si="21"/>
        <v>10000000</v>
      </c>
      <c r="F277" s="18">
        <v>13694000</v>
      </c>
      <c r="G277" s="18">
        <v>13694000</v>
      </c>
      <c r="H277" s="10"/>
    </row>
    <row r="278" spans="1:8" s="11" customFormat="1" ht="48.75" customHeight="1" outlineLevel="5" x14ac:dyDescent="0.25">
      <c r="A278" s="9" t="s">
        <v>392</v>
      </c>
      <c r="B278" s="16" t="s">
        <v>393</v>
      </c>
      <c r="C278" s="16"/>
      <c r="D278" s="18">
        <f>D279</f>
        <v>8106253</v>
      </c>
      <c r="E278" s="41">
        <f t="shared" si="21"/>
        <v>0</v>
      </c>
      <c r="F278" s="18">
        <f>F279</f>
        <v>8106253</v>
      </c>
      <c r="G278" s="18">
        <f>G279</f>
        <v>8106253</v>
      </c>
      <c r="H278" s="10"/>
    </row>
    <row r="279" spans="1:8" s="11" customFormat="1" ht="18.75" customHeight="1" outlineLevel="5" x14ac:dyDescent="0.25">
      <c r="A279" s="9" t="s">
        <v>29</v>
      </c>
      <c r="B279" s="16" t="s">
        <v>393</v>
      </c>
      <c r="C279" s="16" t="s">
        <v>30</v>
      </c>
      <c r="D279" s="18">
        <f>D280</f>
        <v>8106253</v>
      </c>
      <c r="E279" s="41">
        <f t="shared" si="21"/>
        <v>0</v>
      </c>
      <c r="F279" s="18">
        <f>F280</f>
        <v>8106253</v>
      </c>
      <c r="G279" s="18">
        <f>G280</f>
        <v>8106253</v>
      </c>
      <c r="H279" s="10"/>
    </row>
    <row r="280" spans="1:8" s="11" customFormat="1" ht="33" customHeight="1" outlineLevel="5" x14ac:dyDescent="0.25">
      <c r="A280" s="9" t="s">
        <v>248</v>
      </c>
      <c r="B280" s="16" t="s">
        <v>393</v>
      </c>
      <c r="C280" s="16" t="s">
        <v>247</v>
      </c>
      <c r="D280" s="18">
        <v>8106253</v>
      </c>
      <c r="E280" s="41">
        <f t="shared" si="21"/>
        <v>0</v>
      </c>
      <c r="F280" s="18">
        <v>8106253</v>
      </c>
      <c r="G280" s="18">
        <v>8106253</v>
      </c>
      <c r="H280" s="10"/>
    </row>
    <row r="281" spans="1:8" s="11" customFormat="1" ht="94.5" customHeight="1" outlineLevel="3" x14ac:dyDescent="0.25">
      <c r="A281" s="19" t="s">
        <v>155</v>
      </c>
      <c r="B281" s="16" t="s">
        <v>156</v>
      </c>
      <c r="C281" s="16"/>
      <c r="D281" s="18">
        <f>D282</f>
        <v>15839398.890000001</v>
      </c>
      <c r="E281" s="41">
        <f t="shared" si="21"/>
        <v>0</v>
      </c>
      <c r="F281" s="18">
        <f>F282</f>
        <v>15839398.890000001</v>
      </c>
      <c r="G281" s="18">
        <f>G282</f>
        <v>15839398.890000001</v>
      </c>
      <c r="H281" s="10"/>
    </row>
    <row r="282" spans="1:8" s="11" customFormat="1" ht="19.5" customHeight="1" outlineLevel="4" x14ac:dyDescent="0.25">
      <c r="A282" s="9" t="s">
        <v>11</v>
      </c>
      <c r="B282" s="16" t="s">
        <v>156</v>
      </c>
      <c r="C282" s="16" t="s">
        <v>12</v>
      </c>
      <c r="D282" s="18">
        <f>D283</f>
        <v>15839398.890000001</v>
      </c>
      <c r="E282" s="41">
        <f t="shared" si="21"/>
        <v>0</v>
      </c>
      <c r="F282" s="18">
        <f>F283</f>
        <v>15839398.890000001</v>
      </c>
      <c r="G282" s="18">
        <f>G283</f>
        <v>15839398.890000001</v>
      </c>
      <c r="H282" s="10"/>
    </row>
    <row r="283" spans="1:8" s="11" customFormat="1" ht="30" outlineLevel="5" x14ac:dyDescent="0.25">
      <c r="A283" s="9" t="s">
        <v>13</v>
      </c>
      <c r="B283" s="16" t="s">
        <v>156</v>
      </c>
      <c r="C283" s="16" t="s">
        <v>14</v>
      </c>
      <c r="D283" s="18">
        <v>15839398.890000001</v>
      </c>
      <c r="E283" s="41">
        <f t="shared" si="21"/>
        <v>0</v>
      </c>
      <c r="F283" s="18">
        <v>15839398.890000001</v>
      </c>
      <c r="G283" s="18">
        <v>15839398.890000001</v>
      </c>
      <c r="H283" s="10"/>
    </row>
    <row r="284" spans="1:8" s="11" customFormat="1" ht="17.25" customHeight="1" outlineLevel="2" x14ac:dyDescent="0.25">
      <c r="A284" s="9" t="s">
        <v>157</v>
      </c>
      <c r="B284" s="16" t="s">
        <v>158</v>
      </c>
      <c r="C284" s="16"/>
      <c r="D284" s="18">
        <f>D285+D290+D293</f>
        <v>14800000</v>
      </c>
      <c r="E284" s="41">
        <f t="shared" si="21"/>
        <v>-766605.26999999955</v>
      </c>
      <c r="F284" s="18">
        <f>F285+F290+F293</f>
        <v>15044982.67</v>
      </c>
      <c r="G284" s="18">
        <f>G285+G290+G293</f>
        <v>14033394.73</v>
      </c>
      <c r="H284" s="10"/>
    </row>
    <row r="285" spans="1:8" s="11" customFormat="1" outlineLevel="3" x14ac:dyDescent="0.25">
      <c r="A285" s="9" t="s">
        <v>159</v>
      </c>
      <c r="B285" s="16" t="s">
        <v>160</v>
      </c>
      <c r="C285" s="16"/>
      <c r="D285" s="18">
        <f>D286+D288</f>
        <v>14000000</v>
      </c>
      <c r="E285" s="41">
        <f t="shared" si="21"/>
        <v>-743659.70999999903</v>
      </c>
      <c r="F285" s="18">
        <f>F286+F288</f>
        <v>14259217.720000001</v>
      </c>
      <c r="G285" s="18">
        <f>G286+G288</f>
        <v>13256340.290000001</v>
      </c>
      <c r="H285" s="10"/>
    </row>
    <row r="286" spans="1:8" s="11" customFormat="1" ht="20.25" customHeight="1" outlineLevel="4" x14ac:dyDescent="0.25">
      <c r="A286" s="9" t="s">
        <v>11</v>
      </c>
      <c r="B286" s="16" t="s">
        <v>160</v>
      </c>
      <c r="C286" s="16" t="s">
        <v>12</v>
      </c>
      <c r="D286" s="18">
        <f>D287</f>
        <v>13999691.699999999</v>
      </c>
      <c r="E286" s="41">
        <f t="shared" si="21"/>
        <v>-743659.70999999903</v>
      </c>
      <c r="F286" s="18">
        <f>F287</f>
        <v>14258909.42</v>
      </c>
      <c r="G286" s="18">
        <f>G287</f>
        <v>13256031.99</v>
      </c>
      <c r="H286" s="10"/>
    </row>
    <row r="287" spans="1:8" s="11" customFormat="1" ht="30" outlineLevel="5" x14ac:dyDescent="0.25">
      <c r="A287" s="9" t="s">
        <v>13</v>
      </c>
      <c r="B287" s="16" t="s">
        <v>160</v>
      </c>
      <c r="C287" s="16" t="s">
        <v>14</v>
      </c>
      <c r="D287" s="18">
        <v>13999691.699999999</v>
      </c>
      <c r="E287" s="41">
        <f t="shared" si="21"/>
        <v>-743659.70999999903</v>
      </c>
      <c r="F287" s="18">
        <v>14258909.42</v>
      </c>
      <c r="G287" s="18">
        <v>13256031.99</v>
      </c>
      <c r="H287" s="10"/>
    </row>
    <row r="288" spans="1:8" s="11" customFormat="1" ht="15" customHeight="1" outlineLevel="5" x14ac:dyDescent="0.25">
      <c r="A288" s="9" t="s">
        <v>29</v>
      </c>
      <c r="B288" s="16" t="s">
        <v>160</v>
      </c>
      <c r="C288" s="16" t="s">
        <v>30</v>
      </c>
      <c r="D288" s="18">
        <f>D289</f>
        <v>308.3</v>
      </c>
      <c r="E288" s="41">
        <f t="shared" si="21"/>
        <v>0</v>
      </c>
      <c r="F288" s="18">
        <f>F289</f>
        <v>308.3</v>
      </c>
      <c r="G288" s="18">
        <f>G289</f>
        <v>308.3</v>
      </c>
      <c r="H288" s="10"/>
    </row>
    <row r="289" spans="1:8" s="11" customFormat="1" ht="15" customHeight="1" outlineLevel="5" x14ac:dyDescent="0.25">
      <c r="A289" s="9" t="s">
        <v>31</v>
      </c>
      <c r="B289" s="16" t="s">
        <v>160</v>
      </c>
      <c r="C289" s="16" t="s">
        <v>32</v>
      </c>
      <c r="D289" s="18">
        <v>308.3</v>
      </c>
      <c r="E289" s="41">
        <f t="shared" si="21"/>
        <v>0</v>
      </c>
      <c r="F289" s="18">
        <v>308.3</v>
      </c>
      <c r="G289" s="18">
        <v>308.3</v>
      </c>
      <c r="H289" s="10"/>
    </row>
    <row r="290" spans="1:8" s="11" customFormat="1" ht="15" hidden="1" customHeight="1" outlineLevel="3" x14ac:dyDescent="0.25">
      <c r="A290" s="9" t="s">
        <v>161</v>
      </c>
      <c r="B290" s="16" t="s">
        <v>162</v>
      </c>
      <c r="C290" s="16"/>
      <c r="D290" s="18">
        <f>D291</f>
        <v>0</v>
      </c>
      <c r="E290" s="41">
        <f t="shared" si="21"/>
        <v>0</v>
      </c>
      <c r="F290" s="18">
        <f>F291</f>
        <v>0</v>
      </c>
      <c r="G290" s="18">
        <f>G291</f>
        <v>0</v>
      </c>
      <c r="H290" s="10"/>
    </row>
    <row r="291" spans="1:8" s="11" customFormat="1" ht="15" hidden="1" customHeight="1" outlineLevel="4" x14ac:dyDescent="0.25">
      <c r="A291" s="9" t="s">
        <v>29</v>
      </c>
      <c r="B291" s="16" t="s">
        <v>162</v>
      </c>
      <c r="C291" s="16" t="s">
        <v>30</v>
      </c>
      <c r="D291" s="18">
        <f>D292</f>
        <v>0</v>
      </c>
      <c r="E291" s="41">
        <f t="shared" si="21"/>
        <v>0</v>
      </c>
      <c r="F291" s="18">
        <f>F292</f>
        <v>0</v>
      </c>
      <c r="G291" s="18">
        <f>G292</f>
        <v>0</v>
      </c>
      <c r="H291" s="10"/>
    </row>
    <row r="292" spans="1:8" s="11" customFormat="1" ht="15" hidden="1" customHeight="1" outlineLevel="5" x14ac:dyDescent="0.25">
      <c r="A292" s="9" t="s">
        <v>31</v>
      </c>
      <c r="B292" s="16" t="s">
        <v>162</v>
      </c>
      <c r="C292" s="16" t="s">
        <v>32</v>
      </c>
      <c r="D292" s="18"/>
      <c r="E292" s="41">
        <f t="shared" si="21"/>
        <v>0</v>
      </c>
      <c r="F292" s="18"/>
      <c r="G292" s="18"/>
      <c r="H292" s="10"/>
    </row>
    <row r="293" spans="1:8" s="11" customFormat="1" outlineLevel="5" x14ac:dyDescent="0.25">
      <c r="A293" s="37" t="s">
        <v>339</v>
      </c>
      <c r="B293" s="38" t="s">
        <v>329</v>
      </c>
      <c r="C293" s="38"/>
      <c r="D293" s="39">
        <f>D294+D296</f>
        <v>800000</v>
      </c>
      <c r="E293" s="41">
        <f t="shared" si="21"/>
        <v>-22945.560000000056</v>
      </c>
      <c r="F293" s="39">
        <f>F294+F296</f>
        <v>785764.95</v>
      </c>
      <c r="G293" s="39">
        <f>G294+G296</f>
        <v>777054.44</v>
      </c>
      <c r="H293" s="10"/>
    </row>
    <row r="294" spans="1:8" s="11" customFormat="1" outlineLevel="5" x14ac:dyDescent="0.25">
      <c r="A294" s="9" t="s">
        <v>11</v>
      </c>
      <c r="B294" s="38" t="s">
        <v>329</v>
      </c>
      <c r="C294" s="38" t="s">
        <v>12</v>
      </c>
      <c r="D294" s="39">
        <f>D295</f>
        <v>568528.99</v>
      </c>
      <c r="E294" s="41">
        <f t="shared" si="21"/>
        <v>-50257.289999999979</v>
      </c>
      <c r="F294" s="39">
        <f>F295</f>
        <v>519239.69</v>
      </c>
      <c r="G294" s="39">
        <f>G295</f>
        <v>518271.7</v>
      </c>
      <c r="H294" s="10"/>
    </row>
    <row r="295" spans="1:8" s="11" customFormat="1" ht="30" outlineLevel="5" x14ac:dyDescent="0.25">
      <c r="A295" s="9" t="s">
        <v>13</v>
      </c>
      <c r="B295" s="38" t="s">
        <v>329</v>
      </c>
      <c r="C295" s="38" t="s">
        <v>14</v>
      </c>
      <c r="D295" s="39">
        <v>568528.99</v>
      </c>
      <c r="E295" s="41">
        <f t="shared" si="21"/>
        <v>-50257.289999999979</v>
      </c>
      <c r="F295" s="39">
        <v>519239.69</v>
      </c>
      <c r="G295" s="39">
        <v>518271.7</v>
      </c>
      <c r="H295" s="10"/>
    </row>
    <row r="296" spans="1:8" s="11" customFormat="1" outlineLevel="5" x14ac:dyDescent="0.25">
      <c r="A296" s="37" t="s">
        <v>29</v>
      </c>
      <c r="B296" s="38" t="s">
        <v>329</v>
      </c>
      <c r="C296" s="38" t="s">
        <v>30</v>
      </c>
      <c r="D296" s="39">
        <f>D297+D298</f>
        <v>231471.01</v>
      </c>
      <c r="E296" s="41">
        <f t="shared" si="21"/>
        <v>27311.729999999981</v>
      </c>
      <c r="F296" s="39">
        <f>F297+F298</f>
        <v>266525.26</v>
      </c>
      <c r="G296" s="39">
        <f>G297+G298</f>
        <v>258782.74</v>
      </c>
      <c r="H296" s="10"/>
    </row>
    <row r="297" spans="1:8" s="11" customFormat="1" outlineLevel="5" x14ac:dyDescent="0.25">
      <c r="A297" s="37" t="s">
        <v>245</v>
      </c>
      <c r="B297" s="38" t="s">
        <v>329</v>
      </c>
      <c r="C297" s="38" t="s">
        <v>244</v>
      </c>
      <c r="D297" s="39">
        <v>38700.949999999997</v>
      </c>
      <c r="E297" s="41">
        <f t="shared" si="21"/>
        <v>11409.270000000004</v>
      </c>
      <c r="F297" s="39">
        <v>50110.22</v>
      </c>
      <c r="G297" s="39">
        <v>50110.22</v>
      </c>
      <c r="H297" s="10"/>
    </row>
    <row r="298" spans="1:8" s="11" customFormat="1" outlineLevel="5" x14ac:dyDescent="0.25">
      <c r="A298" s="37" t="s">
        <v>31</v>
      </c>
      <c r="B298" s="38" t="s">
        <v>329</v>
      </c>
      <c r="C298" s="38" t="s">
        <v>32</v>
      </c>
      <c r="D298" s="39">
        <v>192770.06</v>
      </c>
      <c r="E298" s="41">
        <f t="shared" si="21"/>
        <v>15902.459999999992</v>
      </c>
      <c r="F298" s="39">
        <v>216415.04</v>
      </c>
      <c r="G298" s="39">
        <v>208672.52</v>
      </c>
      <c r="H298" s="10"/>
    </row>
    <row r="299" spans="1:8" s="11" customFormat="1" ht="28.5" x14ac:dyDescent="0.25">
      <c r="A299" s="12" t="s">
        <v>163</v>
      </c>
      <c r="B299" s="13" t="s">
        <v>164</v>
      </c>
      <c r="C299" s="13"/>
      <c r="D299" s="14">
        <f>D300+D309</f>
        <v>7547107.2000000002</v>
      </c>
      <c r="E299" s="41">
        <f t="shared" si="21"/>
        <v>0</v>
      </c>
      <c r="F299" s="14">
        <f>F300+F309</f>
        <v>7547107.2000000002</v>
      </c>
      <c r="G299" s="14">
        <f>G300+G309</f>
        <v>7547107.2000000002</v>
      </c>
      <c r="H299" s="10"/>
    </row>
    <row r="300" spans="1:8" s="11" customFormat="1" ht="30" outlineLevel="2" x14ac:dyDescent="0.25">
      <c r="A300" s="9" t="s">
        <v>165</v>
      </c>
      <c r="B300" s="16" t="s">
        <v>166</v>
      </c>
      <c r="C300" s="16"/>
      <c r="D300" s="18">
        <f>D301+D306</f>
        <v>773898.54</v>
      </c>
      <c r="E300" s="41">
        <f t="shared" si="21"/>
        <v>0</v>
      </c>
      <c r="F300" s="18">
        <f>F301+F306</f>
        <v>773898.54</v>
      </c>
      <c r="G300" s="18">
        <f>G301+G306</f>
        <v>773898.54</v>
      </c>
      <c r="H300" s="10"/>
    </row>
    <row r="301" spans="1:8" s="11" customFormat="1" ht="30" outlineLevel="3" x14ac:dyDescent="0.25">
      <c r="A301" s="9" t="s">
        <v>167</v>
      </c>
      <c r="B301" s="16" t="s">
        <v>168</v>
      </c>
      <c r="C301" s="16"/>
      <c r="D301" s="18">
        <f>D302+D304</f>
        <v>773898.54</v>
      </c>
      <c r="E301" s="41">
        <f t="shared" si="21"/>
        <v>0</v>
      </c>
      <c r="F301" s="18">
        <f>F302+F304</f>
        <v>773898.54</v>
      </c>
      <c r="G301" s="18">
        <f>G302+G304</f>
        <v>773898.54</v>
      </c>
      <c r="H301" s="10"/>
    </row>
    <row r="302" spans="1:8" s="11" customFormat="1" ht="20.25" hidden="1" customHeight="1" outlineLevel="4" x14ac:dyDescent="0.25">
      <c r="A302" s="9" t="s">
        <v>11</v>
      </c>
      <c r="B302" s="16" t="s">
        <v>168</v>
      </c>
      <c r="C302" s="16" t="s">
        <v>12</v>
      </c>
      <c r="D302" s="18">
        <f>D303</f>
        <v>0</v>
      </c>
      <c r="E302" s="41">
        <f t="shared" si="21"/>
        <v>0</v>
      </c>
      <c r="F302" s="18">
        <f>F303</f>
        <v>0</v>
      </c>
      <c r="G302" s="18">
        <f>G303</f>
        <v>0</v>
      </c>
      <c r="H302" s="10"/>
    </row>
    <row r="303" spans="1:8" s="11" customFormat="1" ht="30" hidden="1" outlineLevel="5" x14ac:dyDescent="0.25">
      <c r="A303" s="9" t="s">
        <v>13</v>
      </c>
      <c r="B303" s="16" t="s">
        <v>168</v>
      </c>
      <c r="C303" s="16" t="s">
        <v>14</v>
      </c>
      <c r="D303" s="18"/>
      <c r="E303" s="41">
        <f t="shared" si="21"/>
        <v>0</v>
      </c>
      <c r="F303" s="18"/>
      <c r="G303" s="18"/>
      <c r="H303" s="10"/>
    </row>
    <row r="304" spans="1:8" s="11" customFormat="1" ht="30" outlineLevel="5" x14ac:dyDescent="0.25">
      <c r="A304" s="9" t="s">
        <v>92</v>
      </c>
      <c r="B304" s="16" t="s">
        <v>168</v>
      </c>
      <c r="C304" s="16" t="s">
        <v>93</v>
      </c>
      <c r="D304" s="18">
        <f>D305</f>
        <v>773898.54</v>
      </c>
      <c r="E304" s="41">
        <f t="shared" si="21"/>
        <v>0</v>
      </c>
      <c r="F304" s="18">
        <f>F305</f>
        <v>773898.54</v>
      </c>
      <c r="G304" s="18">
        <f>G305</f>
        <v>773898.54</v>
      </c>
      <c r="H304" s="10"/>
    </row>
    <row r="305" spans="1:8" s="11" customFormat="1" outlineLevel="5" x14ac:dyDescent="0.25">
      <c r="A305" s="9" t="s">
        <v>369</v>
      </c>
      <c r="B305" s="16" t="s">
        <v>168</v>
      </c>
      <c r="C305" s="16" t="s">
        <v>371</v>
      </c>
      <c r="D305" s="18">
        <v>773898.54</v>
      </c>
      <c r="E305" s="41">
        <f t="shared" si="21"/>
        <v>0</v>
      </c>
      <c r="F305" s="18">
        <v>773898.54</v>
      </c>
      <c r="G305" s="18">
        <v>773898.54</v>
      </c>
      <c r="H305" s="10"/>
    </row>
    <row r="306" spans="1:8" s="11" customFormat="1" ht="30" hidden="1" outlineLevel="3" x14ac:dyDescent="0.25">
      <c r="A306" s="9" t="s">
        <v>169</v>
      </c>
      <c r="B306" s="16" t="s">
        <v>170</v>
      </c>
      <c r="C306" s="16"/>
      <c r="D306" s="18">
        <f>D307</f>
        <v>0</v>
      </c>
      <c r="E306" s="41">
        <f t="shared" si="21"/>
        <v>0</v>
      </c>
      <c r="F306" s="18">
        <f>F307</f>
        <v>0</v>
      </c>
      <c r="G306" s="18">
        <f>G307</f>
        <v>0</v>
      </c>
      <c r="H306" s="10"/>
    </row>
    <row r="307" spans="1:8" s="11" customFormat="1" ht="20.25" hidden="1" customHeight="1" outlineLevel="4" x14ac:dyDescent="0.25">
      <c r="A307" s="9" t="s">
        <v>11</v>
      </c>
      <c r="B307" s="16" t="s">
        <v>170</v>
      </c>
      <c r="C307" s="16" t="s">
        <v>12</v>
      </c>
      <c r="D307" s="18">
        <f>D308</f>
        <v>0</v>
      </c>
      <c r="E307" s="41">
        <f t="shared" si="21"/>
        <v>0</v>
      </c>
      <c r="F307" s="18">
        <f>F308</f>
        <v>0</v>
      </c>
      <c r="G307" s="18">
        <f>G308</f>
        <v>0</v>
      </c>
      <c r="H307" s="10"/>
    </row>
    <row r="308" spans="1:8" s="11" customFormat="1" ht="30" hidden="1" outlineLevel="5" x14ac:dyDescent="0.25">
      <c r="A308" s="9" t="s">
        <v>13</v>
      </c>
      <c r="B308" s="16" t="s">
        <v>170</v>
      </c>
      <c r="C308" s="16" t="s">
        <v>14</v>
      </c>
      <c r="D308" s="18"/>
      <c r="E308" s="41">
        <f t="shared" si="21"/>
        <v>0</v>
      </c>
      <c r="F308" s="18"/>
      <c r="G308" s="18"/>
      <c r="H308" s="10"/>
    </row>
    <row r="309" spans="1:8" s="11" customFormat="1" outlineLevel="2" collapsed="1" x14ac:dyDescent="0.25">
      <c r="A309" s="9" t="s">
        <v>171</v>
      </c>
      <c r="B309" s="16" t="s">
        <v>172</v>
      </c>
      <c r="C309" s="16"/>
      <c r="D309" s="18">
        <f>D310</f>
        <v>6773208.6600000001</v>
      </c>
      <c r="E309" s="41">
        <f t="shared" si="21"/>
        <v>0</v>
      </c>
      <c r="F309" s="18">
        <f>F310</f>
        <v>6773208.6600000001</v>
      </c>
      <c r="G309" s="18">
        <f>G310</f>
        <v>6773208.6600000001</v>
      </c>
      <c r="H309" s="10"/>
    </row>
    <row r="310" spans="1:8" s="11" customFormat="1" outlineLevel="3" x14ac:dyDescent="0.25">
      <c r="A310" s="9" t="s">
        <v>173</v>
      </c>
      <c r="B310" s="16" t="s">
        <v>174</v>
      </c>
      <c r="C310" s="16"/>
      <c r="D310" s="18">
        <f>D311+D313</f>
        <v>6773208.6600000001</v>
      </c>
      <c r="E310" s="41">
        <f t="shared" si="21"/>
        <v>0</v>
      </c>
      <c r="F310" s="18">
        <f>F311+F313</f>
        <v>6773208.6600000001</v>
      </c>
      <c r="G310" s="18">
        <f>G311+G313</f>
        <v>6773208.6600000001</v>
      </c>
      <c r="H310" s="10"/>
    </row>
    <row r="311" spans="1:8" s="11" customFormat="1" ht="18" customHeight="1" outlineLevel="4" x14ac:dyDescent="0.25">
      <c r="A311" s="9" t="s">
        <v>11</v>
      </c>
      <c r="B311" s="16" t="s">
        <v>174</v>
      </c>
      <c r="C311" s="16" t="s">
        <v>12</v>
      </c>
      <c r="D311" s="18">
        <f>D312</f>
        <v>5997860.1200000001</v>
      </c>
      <c r="E311" s="41">
        <f t="shared" si="21"/>
        <v>0</v>
      </c>
      <c r="F311" s="18">
        <f>F312</f>
        <v>5997860.1200000001</v>
      </c>
      <c r="G311" s="18">
        <f>G312</f>
        <v>5997860.1200000001</v>
      </c>
      <c r="H311" s="10"/>
    </row>
    <row r="312" spans="1:8" s="11" customFormat="1" ht="30" outlineLevel="5" x14ac:dyDescent="0.25">
      <c r="A312" s="9" t="s">
        <v>13</v>
      </c>
      <c r="B312" s="16" t="s">
        <v>174</v>
      </c>
      <c r="C312" s="16" t="s">
        <v>14</v>
      </c>
      <c r="D312" s="18">
        <v>5997860.1200000001</v>
      </c>
      <c r="E312" s="41">
        <f t="shared" si="21"/>
        <v>0</v>
      </c>
      <c r="F312" s="18">
        <v>5997860.1200000001</v>
      </c>
      <c r="G312" s="18">
        <v>5997860.1200000001</v>
      </c>
      <c r="H312" s="10"/>
    </row>
    <row r="313" spans="1:8" s="11" customFormat="1" ht="30" outlineLevel="5" x14ac:dyDescent="0.25">
      <c r="A313" s="9" t="s">
        <v>92</v>
      </c>
      <c r="B313" s="16" t="s">
        <v>174</v>
      </c>
      <c r="C313" s="16" t="s">
        <v>93</v>
      </c>
      <c r="D313" s="18">
        <f>D314</f>
        <v>775348.54</v>
      </c>
      <c r="E313" s="41">
        <f t="shared" si="21"/>
        <v>0</v>
      </c>
      <c r="F313" s="18">
        <f>F314</f>
        <v>775348.54</v>
      </c>
      <c r="G313" s="18">
        <f>G314</f>
        <v>775348.54</v>
      </c>
      <c r="H313" s="10"/>
    </row>
    <row r="314" spans="1:8" s="11" customFormat="1" outlineLevel="5" x14ac:dyDescent="0.25">
      <c r="A314" s="9" t="s">
        <v>369</v>
      </c>
      <c r="B314" s="16" t="s">
        <v>174</v>
      </c>
      <c r="C314" s="16" t="s">
        <v>371</v>
      </c>
      <c r="D314" s="18">
        <v>775348.54</v>
      </c>
      <c r="E314" s="41">
        <f t="shared" si="21"/>
        <v>0</v>
      </c>
      <c r="F314" s="18">
        <v>775348.54</v>
      </c>
      <c r="G314" s="18">
        <v>775348.54</v>
      </c>
      <c r="H314" s="10"/>
    </row>
    <row r="315" spans="1:8" s="11" customFormat="1" ht="33" customHeight="1" x14ac:dyDescent="0.25">
      <c r="A315" s="12" t="s">
        <v>343</v>
      </c>
      <c r="B315" s="13" t="s">
        <v>175</v>
      </c>
      <c r="C315" s="13"/>
      <c r="D315" s="14">
        <f>D316+D341</f>
        <v>11200046.33</v>
      </c>
      <c r="E315" s="41">
        <f t="shared" si="21"/>
        <v>-102901.1799999997</v>
      </c>
      <c r="F315" s="14">
        <f>F316+F341</f>
        <v>11200046.33</v>
      </c>
      <c r="G315" s="14">
        <f>G316+G341</f>
        <v>11097145.15</v>
      </c>
      <c r="H315" s="10"/>
    </row>
    <row r="316" spans="1:8" s="11" customFormat="1" ht="33" customHeight="1" x14ac:dyDescent="0.25">
      <c r="A316" s="35" t="s">
        <v>345</v>
      </c>
      <c r="B316" s="15" t="s">
        <v>344</v>
      </c>
      <c r="C316" s="15"/>
      <c r="D316" s="17">
        <f>D317+D321+D325+D329+D333+D337</f>
        <v>364046.33</v>
      </c>
      <c r="E316" s="41">
        <f t="shared" si="21"/>
        <v>-97901.18</v>
      </c>
      <c r="F316" s="17">
        <f>F317+F321+F325+F329+F333+F337</f>
        <v>364046.33</v>
      </c>
      <c r="G316" s="17">
        <f>G317+G321+G325+G329+G333+G337</f>
        <v>266145.15000000002</v>
      </c>
      <c r="H316" s="10"/>
    </row>
    <row r="317" spans="1:8" s="11" customFormat="1" ht="30.75" hidden="1" customHeight="1" outlineLevel="2" x14ac:dyDescent="0.25">
      <c r="A317" s="26" t="s">
        <v>307</v>
      </c>
      <c r="B317" s="27" t="s">
        <v>308</v>
      </c>
      <c r="C317" s="16"/>
      <c r="D317" s="18">
        <f>D318</f>
        <v>0</v>
      </c>
      <c r="E317" s="41">
        <f t="shared" si="21"/>
        <v>0</v>
      </c>
      <c r="F317" s="18">
        <f t="shared" ref="F317:G319" si="23">F318</f>
        <v>0</v>
      </c>
      <c r="G317" s="18">
        <f t="shared" si="23"/>
        <v>0</v>
      </c>
      <c r="H317" s="10"/>
    </row>
    <row r="318" spans="1:8" s="11" customFormat="1" ht="21.75" hidden="1" customHeight="1" outlineLevel="2" x14ac:dyDescent="0.25">
      <c r="A318" s="26" t="s">
        <v>310</v>
      </c>
      <c r="B318" s="27" t="s">
        <v>309</v>
      </c>
      <c r="C318" s="16"/>
      <c r="D318" s="18">
        <f>D319</f>
        <v>0</v>
      </c>
      <c r="E318" s="41">
        <f t="shared" si="21"/>
        <v>0</v>
      </c>
      <c r="F318" s="18">
        <f t="shared" si="23"/>
        <v>0</v>
      </c>
      <c r="G318" s="18">
        <f t="shared" si="23"/>
        <v>0</v>
      </c>
      <c r="H318" s="10"/>
    </row>
    <row r="319" spans="1:8" s="11" customFormat="1" ht="15" hidden="1" customHeight="1" outlineLevel="3" x14ac:dyDescent="0.25">
      <c r="A319" s="26" t="s">
        <v>11</v>
      </c>
      <c r="B319" s="27" t="s">
        <v>309</v>
      </c>
      <c r="C319" s="16" t="s">
        <v>12</v>
      </c>
      <c r="D319" s="18">
        <f>D320</f>
        <v>0</v>
      </c>
      <c r="E319" s="41">
        <f t="shared" si="21"/>
        <v>0</v>
      </c>
      <c r="F319" s="18">
        <f t="shared" si="23"/>
        <v>0</v>
      </c>
      <c r="G319" s="18">
        <f t="shared" si="23"/>
        <v>0</v>
      </c>
      <c r="H319" s="10"/>
    </row>
    <row r="320" spans="1:8" s="11" customFormat="1" ht="30" hidden="1" customHeight="1" outlineLevel="4" x14ac:dyDescent="0.25">
      <c r="A320" s="26" t="s">
        <v>13</v>
      </c>
      <c r="B320" s="27" t="s">
        <v>309</v>
      </c>
      <c r="C320" s="16" t="s">
        <v>14</v>
      </c>
      <c r="D320" s="18"/>
      <c r="E320" s="41">
        <f t="shared" si="21"/>
        <v>0</v>
      </c>
      <c r="F320" s="18"/>
      <c r="G320" s="18"/>
      <c r="H320" s="10"/>
    </row>
    <row r="321" spans="1:8" s="11" customFormat="1" ht="45" hidden="1" outlineLevel="5" x14ac:dyDescent="0.25">
      <c r="A321" s="30" t="s">
        <v>176</v>
      </c>
      <c r="B321" s="31" t="s">
        <v>346</v>
      </c>
      <c r="C321" s="31"/>
      <c r="D321" s="18">
        <f>D322</f>
        <v>0</v>
      </c>
      <c r="E321" s="41">
        <f t="shared" si="21"/>
        <v>0</v>
      </c>
      <c r="F321" s="18">
        <f t="shared" ref="F321:G323" si="24">F322</f>
        <v>0</v>
      </c>
      <c r="G321" s="18">
        <f t="shared" si="24"/>
        <v>0</v>
      </c>
      <c r="H321" s="10"/>
    </row>
    <row r="322" spans="1:8" s="11" customFormat="1" ht="36" hidden="1" customHeight="1" outlineLevel="5" x14ac:dyDescent="0.25">
      <c r="A322" s="30" t="s">
        <v>177</v>
      </c>
      <c r="B322" s="31" t="s">
        <v>347</v>
      </c>
      <c r="C322" s="31"/>
      <c r="D322" s="18">
        <f>D323</f>
        <v>0</v>
      </c>
      <c r="E322" s="41">
        <f t="shared" si="21"/>
        <v>0</v>
      </c>
      <c r="F322" s="18">
        <f t="shared" si="24"/>
        <v>0</v>
      </c>
      <c r="G322" s="18">
        <f t="shared" si="24"/>
        <v>0</v>
      </c>
      <c r="H322" s="10"/>
    </row>
    <row r="323" spans="1:8" s="11" customFormat="1" hidden="1" outlineLevel="5" x14ac:dyDescent="0.25">
      <c r="A323" s="30" t="s">
        <v>11</v>
      </c>
      <c r="B323" s="31" t="s">
        <v>347</v>
      </c>
      <c r="C323" s="31" t="s">
        <v>12</v>
      </c>
      <c r="D323" s="18">
        <f>D324</f>
        <v>0</v>
      </c>
      <c r="E323" s="41">
        <f t="shared" si="21"/>
        <v>0</v>
      </c>
      <c r="F323" s="18">
        <f t="shared" si="24"/>
        <v>0</v>
      </c>
      <c r="G323" s="18">
        <f t="shared" si="24"/>
        <v>0</v>
      </c>
      <c r="H323" s="10"/>
    </row>
    <row r="324" spans="1:8" s="11" customFormat="1" ht="30" hidden="1" outlineLevel="5" x14ac:dyDescent="0.25">
      <c r="A324" s="30" t="s">
        <v>13</v>
      </c>
      <c r="B324" s="31" t="s">
        <v>347</v>
      </c>
      <c r="C324" s="31" t="s">
        <v>14</v>
      </c>
      <c r="D324" s="18">
        <v>0</v>
      </c>
      <c r="E324" s="41">
        <f t="shared" si="21"/>
        <v>0</v>
      </c>
      <c r="F324" s="18">
        <v>0</v>
      </c>
      <c r="G324" s="18">
        <v>0</v>
      </c>
      <c r="H324" s="10"/>
    </row>
    <row r="325" spans="1:8" s="11" customFormat="1" ht="50.25" customHeight="1" outlineLevel="5" x14ac:dyDescent="0.25">
      <c r="A325" s="30" t="s">
        <v>178</v>
      </c>
      <c r="B325" s="31" t="s">
        <v>348</v>
      </c>
      <c r="C325" s="31"/>
      <c r="D325" s="18">
        <f>D326</f>
        <v>192000.67</v>
      </c>
      <c r="E325" s="41">
        <f t="shared" si="21"/>
        <v>-67901.670000000013</v>
      </c>
      <c r="F325" s="18">
        <f t="shared" ref="F325:G327" si="25">F326</f>
        <v>192000.18</v>
      </c>
      <c r="G325" s="18">
        <f t="shared" si="25"/>
        <v>124099</v>
      </c>
      <c r="H325" s="10"/>
    </row>
    <row r="326" spans="1:8" s="11" customFormat="1" ht="49.5" customHeight="1" outlineLevel="2" x14ac:dyDescent="0.25">
      <c r="A326" s="30" t="s">
        <v>179</v>
      </c>
      <c r="B326" s="31" t="s">
        <v>349</v>
      </c>
      <c r="C326" s="31"/>
      <c r="D326" s="18">
        <f>D327</f>
        <v>192000.67</v>
      </c>
      <c r="E326" s="41">
        <f t="shared" si="21"/>
        <v>-67901.670000000013</v>
      </c>
      <c r="F326" s="18">
        <f t="shared" si="25"/>
        <v>192000.18</v>
      </c>
      <c r="G326" s="18">
        <f t="shared" si="25"/>
        <v>124099</v>
      </c>
      <c r="H326" s="10"/>
    </row>
    <row r="327" spans="1:8" s="11" customFormat="1" ht="19.5" customHeight="1" outlineLevel="3" x14ac:dyDescent="0.25">
      <c r="A327" s="30" t="s">
        <v>11</v>
      </c>
      <c r="B327" s="31" t="s">
        <v>349</v>
      </c>
      <c r="C327" s="31" t="s">
        <v>12</v>
      </c>
      <c r="D327" s="18">
        <f>D328</f>
        <v>192000.67</v>
      </c>
      <c r="E327" s="41">
        <f t="shared" si="21"/>
        <v>-67901.670000000013</v>
      </c>
      <c r="F327" s="18">
        <f t="shared" si="25"/>
        <v>192000.18</v>
      </c>
      <c r="G327" s="18">
        <f t="shared" si="25"/>
        <v>124099</v>
      </c>
      <c r="H327" s="10"/>
    </row>
    <row r="328" spans="1:8" s="11" customFormat="1" ht="30" outlineLevel="4" x14ac:dyDescent="0.25">
      <c r="A328" s="30" t="s">
        <v>13</v>
      </c>
      <c r="B328" s="31" t="s">
        <v>349</v>
      </c>
      <c r="C328" s="31" t="s">
        <v>14</v>
      </c>
      <c r="D328" s="18">
        <v>192000.67</v>
      </c>
      <c r="E328" s="41">
        <f t="shared" si="21"/>
        <v>-67901.670000000013</v>
      </c>
      <c r="F328" s="18">
        <v>192000.18</v>
      </c>
      <c r="G328" s="18">
        <v>124099</v>
      </c>
      <c r="H328" s="10"/>
    </row>
    <row r="329" spans="1:8" s="11" customFormat="1" ht="45" outlineLevel="5" x14ac:dyDescent="0.25">
      <c r="A329" s="30" t="s">
        <v>180</v>
      </c>
      <c r="B329" s="31" t="s">
        <v>350</v>
      </c>
      <c r="C329" s="31"/>
      <c r="D329" s="18">
        <f>D330</f>
        <v>25513.33</v>
      </c>
      <c r="E329" s="41">
        <f t="shared" si="21"/>
        <v>0</v>
      </c>
      <c r="F329" s="18">
        <f t="shared" ref="F329:G331" si="26">F330</f>
        <v>25513.33</v>
      </c>
      <c r="G329" s="18">
        <f t="shared" si="26"/>
        <v>25513.33</v>
      </c>
      <c r="H329" s="10"/>
    </row>
    <row r="330" spans="1:8" s="11" customFormat="1" ht="31.5" customHeight="1" outlineLevel="2" x14ac:dyDescent="0.25">
      <c r="A330" s="30" t="s">
        <v>181</v>
      </c>
      <c r="B330" s="31" t="s">
        <v>351</v>
      </c>
      <c r="C330" s="31"/>
      <c r="D330" s="18">
        <f>D331</f>
        <v>25513.33</v>
      </c>
      <c r="E330" s="41">
        <f t="shared" si="21"/>
        <v>0</v>
      </c>
      <c r="F330" s="18">
        <f t="shared" si="26"/>
        <v>25513.33</v>
      </c>
      <c r="G330" s="18">
        <f t="shared" si="26"/>
        <v>25513.33</v>
      </c>
      <c r="H330" s="10"/>
    </row>
    <row r="331" spans="1:8" s="11" customFormat="1" ht="18" customHeight="1" outlineLevel="3" x14ac:dyDescent="0.25">
      <c r="A331" s="30" t="s">
        <v>11</v>
      </c>
      <c r="B331" s="31" t="s">
        <v>351</v>
      </c>
      <c r="C331" s="31" t="s">
        <v>12</v>
      </c>
      <c r="D331" s="18">
        <f>D332</f>
        <v>25513.33</v>
      </c>
      <c r="E331" s="41">
        <f t="shared" si="21"/>
        <v>0</v>
      </c>
      <c r="F331" s="18">
        <f t="shared" si="26"/>
        <v>25513.33</v>
      </c>
      <c r="G331" s="18">
        <f t="shared" si="26"/>
        <v>25513.33</v>
      </c>
      <c r="H331" s="10"/>
    </row>
    <row r="332" spans="1:8" s="11" customFormat="1" ht="30" outlineLevel="4" x14ac:dyDescent="0.25">
      <c r="A332" s="30" t="s">
        <v>13</v>
      </c>
      <c r="B332" s="31" t="s">
        <v>351</v>
      </c>
      <c r="C332" s="31" t="s">
        <v>14</v>
      </c>
      <c r="D332" s="18">
        <v>25513.33</v>
      </c>
      <c r="E332" s="41">
        <f t="shared" si="21"/>
        <v>0</v>
      </c>
      <c r="F332" s="18">
        <v>25513.33</v>
      </c>
      <c r="G332" s="18">
        <v>25513.33</v>
      </c>
      <c r="H332" s="10"/>
    </row>
    <row r="333" spans="1:8" s="11" customFormat="1" ht="30" outlineLevel="5" x14ac:dyDescent="0.25">
      <c r="A333" s="30" t="s">
        <v>182</v>
      </c>
      <c r="B333" s="31" t="s">
        <v>352</v>
      </c>
      <c r="C333" s="31"/>
      <c r="D333" s="18">
        <f>D334</f>
        <v>116532.33</v>
      </c>
      <c r="E333" s="41">
        <f t="shared" si="21"/>
        <v>0.49000000000523869</v>
      </c>
      <c r="F333" s="18">
        <f t="shared" ref="F333:G335" si="27">F334</f>
        <v>116532.82</v>
      </c>
      <c r="G333" s="18">
        <f t="shared" si="27"/>
        <v>116532.82</v>
      </c>
      <c r="H333" s="10"/>
    </row>
    <row r="334" spans="1:8" s="11" customFormat="1" ht="30" outlineLevel="2" x14ac:dyDescent="0.25">
      <c r="A334" s="30" t="s">
        <v>183</v>
      </c>
      <c r="B334" s="31" t="s">
        <v>353</v>
      </c>
      <c r="C334" s="31"/>
      <c r="D334" s="18">
        <f>D335</f>
        <v>116532.33</v>
      </c>
      <c r="E334" s="41">
        <f t="shared" ref="E334:E403" si="28">G334-D334</f>
        <v>0.49000000000523869</v>
      </c>
      <c r="F334" s="18">
        <f t="shared" si="27"/>
        <v>116532.82</v>
      </c>
      <c r="G334" s="18">
        <f t="shared" si="27"/>
        <v>116532.82</v>
      </c>
      <c r="H334" s="10"/>
    </row>
    <row r="335" spans="1:8" s="11" customFormat="1" ht="20.25" customHeight="1" outlineLevel="3" x14ac:dyDescent="0.25">
      <c r="A335" s="30" t="s">
        <v>11</v>
      </c>
      <c r="B335" s="31" t="s">
        <v>353</v>
      </c>
      <c r="C335" s="31" t="s">
        <v>12</v>
      </c>
      <c r="D335" s="18">
        <f>D336</f>
        <v>116532.33</v>
      </c>
      <c r="E335" s="41">
        <f t="shared" si="28"/>
        <v>0.49000000000523869</v>
      </c>
      <c r="F335" s="18">
        <f t="shared" si="27"/>
        <v>116532.82</v>
      </c>
      <c r="G335" s="18">
        <f t="shared" si="27"/>
        <v>116532.82</v>
      </c>
      <c r="H335" s="10"/>
    </row>
    <row r="336" spans="1:8" s="11" customFormat="1" ht="30" outlineLevel="4" x14ac:dyDescent="0.25">
      <c r="A336" s="30" t="s">
        <v>13</v>
      </c>
      <c r="B336" s="31" t="s">
        <v>353</v>
      </c>
      <c r="C336" s="31" t="s">
        <v>14</v>
      </c>
      <c r="D336" s="18">
        <v>116532.33</v>
      </c>
      <c r="E336" s="41">
        <f t="shared" si="28"/>
        <v>0.49000000000523869</v>
      </c>
      <c r="F336" s="18">
        <v>116532.82</v>
      </c>
      <c r="G336" s="18">
        <v>116532.82</v>
      </c>
      <c r="H336" s="10"/>
    </row>
    <row r="337" spans="1:8" s="11" customFormat="1" outlineLevel="5" x14ac:dyDescent="0.25">
      <c r="A337" s="30" t="s">
        <v>184</v>
      </c>
      <c r="B337" s="31" t="s">
        <v>354</v>
      </c>
      <c r="C337" s="31"/>
      <c r="D337" s="18">
        <f>D338</f>
        <v>30000</v>
      </c>
      <c r="E337" s="41">
        <f t="shared" si="28"/>
        <v>-30000</v>
      </c>
      <c r="F337" s="18">
        <f t="shared" ref="F337:G339" si="29">F338</f>
        <v>30000</v>
      </c>
      <c r="G337" s="18">
        <f t="shared" si="29"/>
        <v>0</v>
      </c>
      <c r="H337" s="10"/>
    </row>
    <row r="338" spans="1:8" s="11" customFormat="1" outlineLevel="2" x14ac:dyDescent="0.25">
      <c r="A338" s="30" t="s">
        <v>185</v>
      </c>
      <c r="B338" s="31" t="s">
        <v>354</v>
      </c>
      <c r="C338" s="31"/>
      <c r="D338" s="18">
        <f>D339</f>
        <v>30000</v>
      </c>
      <c r="E338" s="41">
        <f t="shared" si="28"/>
        <v>-30000</v>
      </c>
      <c r="F338" s="18">
        <f t="shared" si="29"/>
        <v>30000</v>
      </c>
      <c r="G338" s="18">
        <f t="shared" si="29"/>
        <v>0</v>
      </c>
      <c r="H338" s="10"/>
    </row>
    <row r="339" spans="1:8" s="11" customFormat="1" ht="18.75" customHeight="1" outlineLevel="3" x14ac:dyDescent="0.25">
      <c r="A339" s="30" t="s">
        <v>11</v>
      </c>
      <c r="B339" s="31" t="s">
        <v>354</v>
      </c>
      <c r="C339" s="31" t="s">
        <v>12</v>
      </c>
      <c r="D339" s="18">
        <f>D340</f>
        <v>30000</v>
      </c>
      <c r="E339" s="41">
        <f t="shared" si="28"/>
        <v>-30000</v>
      </c>
      <c r="F339" s="18">
        <f t="shared" si="29"/>
        <v>30000</v>
      </c>
      <c r="G339" s="18">
        <f t="shared" si="29"/>
        <v>0</v>
      </c>
      <c r="H339" s="10"/>
    </row>
    <row r="340" spans="1:8" s="11" customFormat="1" ht="30" outlineLevel="4" x14ac:dyDescent="0.25">
      <c r="A340" s="30" t="s">
        <v>13</v>
      </c>
      <c r="B340" s="31" t="s">
        <v>354</v>
      </c>
      <c r="C340" s="31" t="s">
        <v>14</v>
      </c>
      <c r="D340" s="18">
        <v>30000</v>
      </c>
      <c r="E340" s="41">
        <f t="shared" si="28"/>
        <v>-30000</v>
      </c>
      <c r="F340" s="18">
        <v>30000</v>
      </c>
      <c r="G340" s="18">
        <v>0</v>
      </c>
      <c r="H340" s="10"/>
    </row>
    <row r="341" spans="1:8" s="11" customFormat="1" ht="30" x14ac:dyDescent="0.25">
      <c r="A341" s="35" t="s">
        <v>356</v>
      </c>
      <c r="B341" s="15" t="s">
        <v>355</v>
      </c>
      <c r="C341" s="15"/>
      <c r="D341" s="17">
        <f>D342+D353+D357+D361+D367+D349</f>
        <v>10836000</v>
      </c>
      <c r="E341" s="41">
        <f t="shared" si="28"/>
        <v>-5000</v>
      </c>
      <c r="F341" s="17">
        <f>F342+F353+F357+F361+F367+F349</f>
        <v>10836000</v>
      </c>
      <c r="G341" s="17">
        <f>G342+G353+G357+G361+G367+G349</f>
        <v>10831000</v>
      </c>
      <c r="H341" s="10"/>
    </row>
    <row r="342" spans="1:8" s="11" customFormat="1" ht="45" outlineLevel="3" x14ac:dyDescent="0.25">
      <c r="A342" s="30" t="s">
        <v>216</v>
      </c>
      <c r="B342" s="31" t="s">
        <v>357</v>
      </c>
      <c r="C342" s="31"/>
      <c r="D342" s="18">
        <f>D343+D346</f>
        <v>345000</v>
      </c>
      <c r="E342" s="41">
        <f t="shared" si="28"/>
        <v>0</v>
      </c>
      <c r="F342" s="18">
        <f>F343+F346</f>
        <v>345000</v>
      </c>
      <c r="G342" s="18">
        <f>G343+G346</f>
        <v>345000</v>
      </c>
      <c r="H342" s="10"/>
    </row>
    <row r="343" spans="1:8" s="11" customFormat="1" ht="30" hidden="1" customHeight="1" outlineLevel="4" x14ac:dyDescent="0.25">
      <c r="A343" s="30" t="s">
        <v>217</v>
      </c>
      <c r="B343" s="31" t="s">
        <v>313</v>
      </c>
      <c r="C343" s="31"/>
      <c r="D343" s="18">
        <f>D344</f>
        <v>0</v>
      </c>
      <c r="E343" s="41">
        <f t="shared" si="28"/>
        <v>0</v>
      </c>
      <c r="F343" s="18">
        <f>F344</f>
        <v>0</v>
      </c>
      <c r="G343" s="18">
        <f>G344</f>
        <v>0</v>
      </c>
      <c r="H343" s="10"/>
    </row>
    <row r="344" spans="1:8" s="11" customFormat="1" ht="15" hidden="1" customHeight="1" outlineLevel="5" x14ac:dyDescent="0.25">
      <c r="A344" s="30" t="s">
        <v>11</v>
      </c>
      <c r="B344" s="31" t="s">
        <v>313</v>
      </c>
      <c r="C344" s="31" t="s">
        <v>12</v>
      </c>
      <c r="D344" s="18">
        <f>D345</f>
        <v>0</v>
      </c>
      <c r="E344" s="41">
        <f t="shared" si="28"/>
        <v>0</v>
      </c>
      <c r="F344" s="18">
        <f>F345</f>
        <v>0</v>
      </c>
      <c r="G344" s="18">
        <f>G345</f>
        <v>0</v>
      </c>
      <c r="H344" s="10"/>
    </row>
    <row r="345" spans="1:8" s="11" customFormat="1" ht="30" hidden="1" customHeight="1" outlineLevel="2" x14ac:dyDescent="0.25">
      <c r="A345" s="30" t="s">
        <v>13</v>
      </c>
      <c r="B345" s="31" t="s">
        <v>313</v>
      </c>
      <c r="C345" s="31" t="s">
        <v>14</v>
      </c>
      <c r="D345" s="18"/>
      <c r="E345" s="41">
        <f t="shared" si="28"/>
        <v>0</v>
      </c>
      <c r="F345" s="18"/>
      <c r="G345" s="18"/>
      <c r="H345" s="10"/>
    </row>
    <row r="346" spans="1:8" s="11" customFormat="1" ht="33.75" customHeight="1" outlineLevel="2" x14ac:dyDescent="0.25">
      <c r="A346" s="30" t="s">
        <v>217</v>
      </c>
      <c r="B346" s="31" t="s">
        <v>358</v>
      </c>
      <c r="C346" s="31"/>
      <c r="D346" s="18">
        <f>D347</f>
        <v>345000</v>
      </c>
      <c r="E346" s="41">
        <f t="shared" si="28"/>
        <v>0</v>
      </c>
      <c r="F346" s="18">
        <f>F347</f>
        <v>345000</v>
      </c>
      <c r="G346" s="18">
        <f>G347</f>
        <v>345000</v>
      </c>
      <c r="H346" s="10"/>
    </row>
    <row r="347" spans="1:8" s="11" customFormat="1" ht="21" customHeight="1" outlineLevel="2" x14ac:dyDescent="0.25">
      <c r="A347" s="30" t="s">
        <v>11</v>
      </c>
      <c r="B347" s="31" t="s">
        <v>358</v>
      </c>
      <c r="C347" s="31" t="s">
        <v>12</v>
      </c>
      <c r="D347" s="18">
        <f>D348</f>
        <v>345000</v>
      </c>
      <c r="E347" s="41">
        <f t="shared" si="28"/>
        <v>0</v>
      </c>
      <c r="F347" s="18">
        <f>F348</f>
        <v>345000</v>
      </c>
      <c r="G347" s="18">
        <f>G348</f>
        <v>345000</v>
      </c>
      <c r="H347" s="10"/>
    </row>
    <row r="348" spans="1:8" s="11" customFormat="1" ht="30" outlineLevel="2" x14ac:dyDescent="0.25">
      <c r="A348" s="30" t="s">
        <v>13</v>
      </c>
      <c r="B348" s="31" t="s">
        <v>358</v>
      </c>
      <c r="C348" s="31" t="s">
        <v>14</v>
      </c>
      <c r="D348" s="18">
        <v>345000</v>
      </c>
      <c r="E348" s="41">
        <f t="shared" si="28"/>
        <v>0</v>
      </c>
      <c r="F348" s="18">
        <v>345000</v>
      </c>
      <c r="G348" s="18">
        <v>345000</v>
      </c>
      <c r="H348" s="10"/>
    </row>
    <row r="349" spans="1:8" s="11" customFormat="1" ht="16.5" customHeight="1" outlineLevel="2" x14ac:dyDescent="0.25">
      <c r="A349" s="30" t="s">
        <v>394</v>
      </c>
      <c r="B349" s="31" t="s">
        <v>401</v>
      </c>
      <c r="C349" s="31"/>
      <c r="D349" s="18">
        <f>D350</f>
        <v>114000</v>
      </c>
      <c r="E349" s="41">
        <f t="shared" si="28"/>
        <v>-5000</v>
      </c>
      <c r="F349" s="18">
        <f t="shared" ref="F349:G351" si="30">F350</f>
        <v>114000</v>
      </c>
      <c r="G349" s="18">
        <f t="shared" si="30"/>
        <v>109000</v>
      </c>
      <c r="H349" s="10"/>
    </row>
    <row r="350" spans="1:8" s="11" customFormat="1" ht="18" customHeight="1" outlineLevel="2" x14ac:dyDescent="0.25">
      <c r="A350" s="30" t="s">
        <v>395</v>
      </c>
      <c r="B350" s="31" t="s">
        <v>396</v>
      </c>
      <c r="C350" s="31"/>
      <c r="D350" s="18">
        <f>D351</f>
        <v>114000</v>
      </c>
      <c r="E350" s="41">
        <f t="shared" si="28"/>
        <v>-5000</v>
      </c>
      <c r="F350" s="18">
        <f t="shared" si="30"/>
        <v>114000</v>
      </c>
      <c r="G350" s="18">
        <f t="shared" si="30"/>
        <v>109000</v>
      </c>
      <c r="H350" s="10"/>
    </row>
    <row r="351" spans="1:8" s="11" customFormat="1" ht="19.5" customHeight="1" outlineLevel="2" x14ac:dyDescent="0.25">
      <c r="A351" s="30" t="s">
        <v>11</v>
      </c>
      <c r="B351" s="31" t="s">
        <v>396</v>
      </c>
      <c r="C351" s="31" t="s">
        <v>12</v>
      </c>
      <c r="D351" s="18">
        <f>D352</f>
        <v>114000</v>
      </c>
      <c r="E351" s="41">
        <f t="shared" si="28"/>
        <v>-5000</v>
      </c>
      <c r="F351" s="18">
        <f t="shared" si="30"/>
        <v>114000</v>
      </c>
      <c r="G351" s="18">
        <f t="shared" si="30"/>
        <v>109000</v>
      </c>
      <c r="H351" s="10"/>
    </row>
    <row r="352" spans="1:8" s="11" customFormat="1" ht="30" outlineLevel="2" x14ac:dyDescent="0.25">
      <c r="A352" s="30" t="s">
        <v>13</v>
      </c>
      <c r="B352" s="31" t="s">
        <v>396</v>
      </c>
      <c r="C352" s="31" t="s">
        <v>14</v>
      </c>
      <c r="D352" s="18">
        <v>114000</v>
      </c>
      <c r="E352" s="41">
        <f t="shared" si="28"/>
        <v>-5000</v>
      </c>
      <c r="F352" s="18">
        <v>114000</v>
      </c>
      <c r="G352" s="18">
        <v>109000</v>
      </c>
      <c r="H352" s="10"/>
    </row>
    <row r="353" spans="1:8" s="11" customFormat="1" ht="45" hidden="1" outlineLevel="3" x14ac:dyDescent="0.25">
      <c r="A353" s="30" t="s">
        <v>340</v>
      </c>
      <c r="B353" s="31" t="s">
        <v>359</v>
      </c>
      <c r="C353" s="31"/>
      <c r="D353" s="18">
        <f>D354</f>
        <v>0</v>
      </c>
      <c r="E353" s="41">
        <f t="shared" si="28"/>
        <v>0</v>
      </c>
      <c r="F353" s="18">
        <f t="shared" ref="F353:G355" si="31">F354</f>
        <v>0</v>
      </c>
      <c r="G353" s="18">
        <f t="shared" si="31"/>
        <v>0</v>
      </c>
      <c r="H353" s="10"/>
    </row>
    <row r="354" spans="1:8" s="11" customFormat="1" ht="45" hidden="1" outlineLevel="4" x14ac:dyDescent="0.25">
      <c r="A354" s="30" t="s">
        <v>341</v>
      </c>
      <c r="B354" s="31" t="s">
        <v>360</v>
      </c>
      <c r="C354" s="31"/>
      <c r="D354" s="18">
        <f>D355</f>
        <v>0</v>
      </c>
      <c r="E354" s="41">
        <f t="shared" si="28"/>
        <v>0</v>
      </c>
      <c r="F354" s="18">
        <f t="shared" si="31"/>
        <v>0</v>
      </c>
      <c r="G354" s="18">
        <f t="shared" si="31"/>
        <v>0</v>
      </c>
      <c r="H354" s="10"/>
    </row>
    <row r="355" spans="1:8" s="11" customFormat="1" ht="20.25" hidden="1" customHeight="1" outlineLevel="5" x14ac:dyDescent="0.25">
      <c r="A355" s="30" t="s">
        <v>11</v>
      </c>
      <c r="B355" s="31" t="s">
        <v>360</v>
      </c>
      <c r="C355" s="31" t="s">
        <v>12</v>
      </c>
      <c r="D355" s="18">
        <f>D356</f>
        <v>0</v>
      </c>
      <c r="E355" s="41">
        <f t="shared" si="28"/>
        <v>0</v>
      </c>
      <c r="F355" s="18">
        <f t="shared" si="31"/>
        <v>0</v>
      </c>
      <c r="G355" s="18">
        <f t="shared" si="31"/>
        <v>0</v>
      </c>
      <c r="H355" s="10"/>
    </row>
    <row r="356" spans="1:8" s="11" customFormat="1" ht="30" hidden="1" outlineLevel="2" x14ac:dyDescent="0.25">
      <c r="A356" s="30" t="s">
        <v>13</v>
      </c>
      <c r="B356" s="31" t="s">
        <v>360</v>
      </c>
      <c r="C356" s="31" t="s">
        <v>14</v>
      </c>
      <c r="D356" s="18">
        <v>0</v>
      </c>
      <c r="E356" s="41">
        <f t="shared" si="28"/>
        <v>0</v>
      </c>
      <c r="F356" s="18">
        <v>0</v>
      </c>
      <c r="G356" s="18">
        <v>0</v>
      </c>
      <c r="H356" s="10"/>
    </row>
    <row r="357" spans="1:8" s="11" customFormat="1" ht="15" hidden="1" customHeight="1" outlineLevel="3" x14ac:dyDescent="0.25">
      <c r="A357" s="30" t="s">
        <v>218</v>
      </c>
      <c r="B357" s="31" t="s">
        <v>314</v>
      </c>
      <c r="C357" s="31"/>
      <c r="D357" s="18">
        <f>D358</f>
        <v>0</v>
      </c>
      <c r="E357" s="41">
        <f t="shared" si="28"/>
        <v>0</v>
      </c>
      <c r="F357" s="18">
        <f t="shared" ref="F357:G359" si="32">F358</f>
        <v>0</v>
      </c>
      <c r="G357" s="18">
        <f t="shared" si="32"/>
        <v>0</v>
      </c>
      <c r="H357" s="10"/>
    </row>
    <row r="358" spans="1:8" s="11" customFormat="1" ht="15" hidden="1" customHeight="1" outlineLevel="4" x14ac:dyDescent="0.25">
      <c r="A358" s="30" t="s">
        <v>219</v>
      </c>
      <c r="B358" s="31" t="s">
        <v>315</v>
      </c>
      <c r="C358" s="31"/>
      <c r="D358" s="18">
        <f>D359</f>
        <v>0</v>
      </c>
      <c r="E358" s="41">
        <f t="shared" si="28"/>
        <v>0</v>
      </c>
      <c r="F358" s="18">
        <f t="shared" si="32"/>
        <v>0</v>
      </c>
      <c r="G358" s="18">
        <f t="shared" si="32"/>
        <v>0</v>
      </c>
      <c r="H358" s="10"/>
    </row>
    <row r="359" spans="1:8" s="11" customFormat="1" ht="15" hidden="1" customHeight="1" outlineLevel="5" x14ac:dyDescent="0.25">
      <c r="A359" s="30" t="s">
        <v>11</v>
      </c>
      <c r="B359" s="31" t="s">
        <v>315</v>
      </c>
      <c r="C359" s="31" t="s">
        <v>12</v>
      </c>
      <c r="D359" s="18">
        <f>D360</f>
        <v>0</v>
      </c>
      <c r="E359" s="41">
        <f t="shared" si="28"/>
        <v>0</v>
      </c>
      <c r="F359" s="18">
        <f t="shared" si="32"/>
        <v>0</v>
      </c>
      <c r="G359" s="18">
        <f t="shared" si="32"/>
        <v>0</v>
      </c>
      <c r="H359" s="10"/>
    </row>
    <row r="360" spans="1:8" s="11" customFormat="1" ht="30" hidden="1" customHeight="1" outlineLevel="2" x14ac:dyDescent="0.25">
      <c r="A360" s="30" t="s">
        <v>13</v>
      </c>
      <c r="B360" s="31" t="s">
        <v>315</v>
      </c>
      <c r="C360" s="31" t="s">
        <v>14</v>
      </c>
      <c r="D360" s="18"/>
      <c r="E360" s="41">
        <f t="shared" si="28"/>
        <v>0</v>
      </c>
      <c r="F360" s="18"/>
      <c r="G360" s="18"/>
      <c r="H360" s="10"/>
    </row>
    <row r="361" spans="1:8" s="11" customFormat="1" ht="19.5" customHeight="1" outlineLevel="5" x14ac:dyDescent="0.25">
      <c r="A361" s="30" t="s">
        <v>220</v>
      </c>
      <c r="B361" s="31" t="s">
        <v>361</v>
      </c>
      <c r="C361" s="31"/>
      <c r="D361" s="18">
        <f>D362</f>
        <v>10377000</v>
      </c>
      <c r="E361" s="41">
        <f t="shared" si="28"/>
        <v>0</v>
      </c>
      <c r="F361" s="18">
        <f>F362</f>
        <v>10377000</v>
      </c>
      <c r="G361" s="18">
        <f>G362</f>
        <v>10377000</v>
      </c>
      <c r="H361" s="10"/>
    </row>
    <row r="362" spans="1:8" s="11" customFormat="1" ht="19.5" customHeight="1" outlineLevel="5" x14ac:dyDescent="0.25">
      <c r="A362" s="30" t="s">
        <v>221</v>
      </c>
      <c r="B362" s="31" t="s">
        <v>362</v>
      </c>
      <c r="C362" s="31"/>
      <c r="D362" s="18">
        <f>D363+D365</f>
        <v>10377000</v>
      </c>
      <c r="E362" s="41">
        <f t="shared" si="28"/>
        <v>0</v>
      </c>
      <c r="F362" s="18">
        <f>F363+F365</f>
        <v>10377000</v>
      </c>
      <c r="G362" s="18">
        <f>G363+G365</f>
        <v>10377000</v>
      </c>
      <c r="H362" s="10"/>
    </row>
    <row r="363" spans="1:8" s="11" customFormat="1" ht="19.5" customHeight="1" outlineLevel="5" x14ac:dyDescent="0.25">
      <c r="A363" s="30" t="s">
        <v>11</v>
      </c>
      <c r="B363" s="31" t="s">
        <v>362</v>
      </c>
      <c r="C363" s="31" t="s">
        <v>12</v>
      </c>
      <c r="D363" s="18">
        <f>D364</f>
        <v>1177000</v>
      </c>
      <c r="E363" s="41">
        <f t="shared" si="28"/>
        <v>0</v>
      </c>
      <c r="F363" s="18">
        <f>F364</f>
        <v>1177000</v>
      </c>
      <c r="G363" s="18">
        <f>G364</f>
        <v>1177000</v>
      </c>
      <c r="H363" s="10"/>
    </row>
    <row r="364" spans="1:8" s="11" customFormat="1" ht="31.5" customHeight="1" outlineLevel="5" x14ac:dyDescent="0.25">
      <c r="A364" s="30" t="s">
        <v>13</v>
      </c>
      <c r="B364" s="31" t="s">
        <v>362</v>
      </c>
      <c r="C364" s="31" t="s">
        <v>14</v>
      </c>
      <c r="D364" s="18">
        <v>1177000</v>
      </c>
      <c r="E364" s="41">
        <f t="shared" si="28"/>
        <v>0</v>
      </c>
      <c r="F364" s="18">
        <v>1177000</v>
      </c>
      <c r="G364" s="18">
        <v>1177000</v>
      </c>
      <c r="H364" s="10"/>
    </row>
    <row r="365" spans="1:8" s="11" customFormat="1" ht="31.5" customHeight="1" outlineLevel="5" x14ac:dyDescent="0.25">
      <c r="A365" s="9" t="s">
        <v>92</v>
      </c>
      <c r="B365" s="31" t="s">
        <v>362</v>
      </c>
      <c r="C365" s="31" t="s">
        <v>93</v>
      </c>
      <c r="D365" s="18">
        <f>D366</f>
        <v>9200000</v>
      </c>
      <c r="E365" s="41">
        <f t="shared" si="28"/>
        <v>0</v>
      </c>
      <c r="F365" s="18">
        <f>F366</f>
        <v>9200000</v>
      </c>
      <c r="G365" s="18">
        <f>G366</f>
        <v>9200000</v>
      </c>
      <c r="H365" s="10"/>
    </row>
    <row r="366" spans="1:8" s="11" customFormat="1" ht="19.5" customHeight="1" outlineLevel="5" x14ac:dyDescent="0.25">
      <c r="A366" s="9" t="s">
        <v>369</v>
      </c>
      <c r="B366" s="31" t="s">
        <v>362</v>
      </c>
      <c r="C366" s="31" t="s">
        <v>371</v>
      </c>
      <c r="D366" s="18">
        <v>9200000</v>
      </c>
      <c r="E366" s="41">
        <f t="shared" si="28"/>
        <v>0</v>
      </c>
      <c r="F366" s="18">
        <v>9200000</v>
      </c>
      <c r="G366" s="18">
        <v>9200000</v>
      </c>
      <c r="H366" s="10"/>
    </row>
    <row r="367" spans="1:8" s="11" customFormat="1" ht="31.5" hidden="1" customHeight="1" outlineLevel="5" x14ac:dyDescent="0.25">
      <c r="A367" s="30" t="s">
        <v>311</v>
      </c>
      <c r="B367" s="31" t="s">
        <v>363</v>
      </c>
      <c r="C367" s="31"/>
      <c r="D367" s="18">
        <f>D368</f>
        <v>0</v>
      </c>
      <c r="E367" s="41">
        <f t="shared" si="28"/>
        <v>0</v>
      </c>
      <c r="F367" s="18">
        <f t="shared" ref="F367:G369" si="33">F368</f>
        <v>0</v>
      </c>
      <c r="G367" s="18">
        <f t="shared" si="33"/>
        <v>0</v>
      </c>
      <c r="H367" s="10"/>
    </row>
    <row r="368" spans="1:8" s="11" customFormat="1" ht="31.5" hidden="1" customHeight="1" outlineLevel="5" x14ac:dyDescent="0.25">
      <c r="A368" s="30" t="s">
        <v>312</v>
      </c>
      <c r="B368" s="31" t="s">
        <v>388</v>
      </c>
      <c r="C368" s="31"/>
      <c r="D368" s="18">
        <f>D369</f>
        <v>0</v>
      </c>
      <c r="E368" s="41">
        <f t="shared" si="28"/>
        <v>0</v>
      </c>
      <c r="F368" s="18">
        <f t="shared" si="33"/>
        <v>0</v>
      </c>
      <c r="G368" s="18">
        <f t="shared" si="33"/>
        <v>0</v>
      </c>
      <c r="H368" s="10"/>
    </row>
    <row r="369" spans="1:8" s="11" customFormat="1" ht="21" hidden="1" customHeight="1" outlineLevel="5" x14ac:dyDescent="0.25">
      <c r="A369" s="30" t="s">
        <v>11</v>
      </c>
      <c r="B369" s="31" t="s">
        <v>388</v>
      </c>
      <c r="C369" s="31" t="s">
        <v>12</v>
      </c>
      <c r="D369" s="18">
        <f>D370</f>
        <v>0</v>
      </c>
      <c r="E369" s="41">
        <f t="shared" si="28"/>
        <v>0</v>
      </c>
      <c r="F369" s="18">
        <f t="shared" si="33"/>
        <v>0</v>
      </c>
      <c r="G369" s="18">
        <f t="shared" si="33"/>
        <v>0</v>
      </c>
      <c r="H369" s="10"/>
    </row>
    <row r="370" spans="1:8" s="11" customFormat="1" ht="31.5" hidden="1" customHeight="1" outlineLevel="5" x14ac:dyDescent="0.25">
      <c r="A370" s="30" t="s">
        <v>13</v>
      </c>
      <c r="B370" s="31" t="s">
        <v>388</v>
      </c>
      <c r="C370" s="31" t="s">
        <v>14</v>
      </c>
      <c r="D370" s="18"/>
      <c r="E370" s="41">
        <f t="shared" si="28"/>
        <v>0</v>
      </c>
      <c r="F370" s="18"/>
      <c r="G370" s="18"/>
      <c r="H370" s="10"/>
    </row>
    <row r="371" spans="1:8" s="11" customFormat="1" ht="32.25" customHeight="1" collapsed="1" x14ac:dyDescent="0.25">
      <c r="A371" s="12" t="s">
        <v>342</v>
      </c>
      <c r="B371" s="13" t="s">
        <v>186</v>
      </c>
      <c r="C371" s="13"/>
      <c r="D371" s="14">
        <f>D372+D376+D380+D387+D393+D397</f>
        <v>9407244</v>
      </c>
      <c r="E371" s="41">
        <f t="shared" si="28"/>
        <v>-1097295.7300000004</v>
      </c>
      <c r="F371" s="14">
        <f>F372+F376+F380+F387+F393+F397</f>
        <v>9426238</v>
      </c>
      <c r="G371" s="14">
        <f>G372+G376+G380+G387+G393+G397</f>
        <v>8309948.2699999996</v>
      </c>
      <c r="H371" s="10"/>
    </row>
    <row r="372" spans="1:8" s="11" customFormat="1" ht="35.25" customHeight="1" outlineLevel="2" x14ac:dyDescent="0.25">
      <c r="A372" s="9" t="s">
        <v>332</v>
      </c>
      <c r="B372" s="16" t="s">
        <v>187</v>
      </c>
      <c r="C372" s="16"/>
      <c r="D372" s="18">
        <f>D373</f>
        <v>1176000</v>
      </c>
      <c r="E372" s="41">
        <f t="shared" si="28"/>
        <v>143200</v>
      </c>
      <c r="F372" s="18">
        <f t="shared" ref="F372:G374" si="34">F373</f>
        <v>1319200</v>
      </c>
      <c r="G372" s="18">
        <f t="shared" si="34"/>
        <v>1319200</v>
      </c>
      <c r="H372" s="10"/>
    </row>
    <row r="373" spans="1:8" s="11" customFormat="1" ht="31.5" customHeight="1" outlineLevel="3" x14ac:dyDescent="0.25">
      <c r="A373" s="9" t="s">
        <v>188</v>
      </c>
      <c r="B373" s="16" t="s">
        <v>189</v>
      </c>
      <c r="C373" s="16"/>
      <c r="D373" s="18">
        <f>D374</f>
        <v>1176000</v>
      </c>
      <c r="E373" s="41">
        <f t="shared" si="28"/>
        <v>143200</v>
      </c>
      <c r="F373" s="18">
        <f t="shared" si="34"/>
        <v>1319200</v>
      </c>
      <c r="G373" s="18">
        <f t="shared" si="34"/>
        <v>1319200</v>
      </c>
      <c r="H373" s="10"/>
    </row>
    <row r="374" spans="1:8" s="11" customFormat="1" ht="45" outlineLevel="4" x14ac:dyDescent="0.25">
      <c r="A374" s="9" t="s">
        <v>83</v>
      </c>
      <c r="B374" s="16" t="s">
        <v>189</v>
      </c>
      <c r="C374" s="16" t="s">
        <v>84</v>
      </c>
      <c r="D374" s="18">
        <f>D375</f>
        <v>1176000</v>
      </c>
      <c r="E374" s="41">
        <f t="shared" si="28"/>
        <v>143200</v>
      </c>
      <c r="F374" s="18">
        <f t="shared" si="34"/>
        <v>1319200</v>
      </c>
      <c r="G374" s="18">
        <f t="shared" si="34"/>
        <v>1319200</v>
      </c>
      <c r="H374" s="10"/>
    </row>
    <row r="375" spans="1:8" s="11" customFormat="1" outlineLevel="5" x14ac:dyDescent="0.25">
      <c r="A375" s="9" t="s">
        <v>190</v>
      </c>
      <c r="B375" s="16" t="s">
        <v>189</v>
      </c>
      <c r="C375" s="16" t="s">
        <v>191</v>
      </c>
      <c r="D375" s="18">
        <v>1176000</v>
      </c>
      <c r="E375" s="41">
        <f t="shared" si="28"/>
        <v>143200</v>
      </c>
      <c r="F375" s="18">
        <v>1319200</v>
      </c>
      <c r="G375" s="18">
        <v>1319200</v>
      </c>
      <c r="H375" s="10"/>
    </row>
    <row r="376" spans="1:8" s="11" customFormat="1" ht="45" outlineLevel="2" x14ac:dyDescent="0.25">
      <c r="A376" s="9" t="s">
        <v>192</v>
      </c>
      <c r="B376" s="16" t="s">
        <v>193</v>
      </c>
      <c r="C376" s="16"/>
      <c r="D376" s="18">
        <f>D377</f>
        <v>200000</v>
      </c>
      <c r="E376" s="41">
        <f t="shared" si="28"/>
        <v>-31852</v>
      </c>
      <c r="F376" s="18">
        <f t="shared" ref="F376:G378" si="35">F377</f>
        <v>200000</v>
      </c>
      <c r="G376" s="18">
        <f t="shared" si="35"/>
        <v>168148</v>
      </c>
      <c r="H376" s="10"/>
    </row>
    <row r="377" spans="1:8" s="11" customFormat="1" ht="30" outlineLevel="3" x14ac:dyDescent="0.25">
      <c r="A377" s="9" t="s">
        <v>194</v>
      </c>
      <c r="B377" s="16" t="s">
        <v>195</v>
      </c>
      <c r="C377" s="16"/>
      <c r="D377" s="18">
        <f>D378</f>
        <v>200000</v>
      </c>
      <c r="E377" s="41">
        <f t="shared" si="28"/>
        <v>-31852</v>
      </c>
      <c r="F377" s="18">
        <f t="shared" si="35"/>
        <v>200000</v>
      </c>
      <c r="G377" s="18">
        <f t="shared" si="35"/>
        <v>168148</v>
      </c>
      <c r="H377" s="10"/>
    </row>
    <row r="378" spans="1:8" s="11" customFormat="1" outlineLevel="4" x14ac:dyDescent="0.25">
      <c r="A378" s="9" t="s">
        <v>29</v>
      </c>
      <c r="B378" s="16" t="s">
        <v>195</v>
      </c>
      <c r="C378" s="16" t="s">
        <v>30</v>
      </c>
      <c r="D378" s="18">
        <f>D379</f>
        <v>200000</v>
      </c>
      <c r="E378" s="41">
        <f t="shared" si="28"/>
        <v>-31852</v>
      </c>
      <c r="F378" s="18">
        <f t="shared" si="35"/>
        <v>200000</v>
      </c>
      <c r="G378" s="18">
        <f t="shared" si="35"/>
        <v>168148</v>
      </c>
      <c r="H378" s="10"/>
    </row>
    <row r="379" spans="1:8" s="11" customFormat="1" outlineLevel="5" x14ac:dyDescent="0.25">
      <c r="A379" s="9" t="s">
        <v>31</v>
      </c>
      <c r="B379" s="16" t="s">
        <v>195</v>
      </c>
      <c r="C379" s="16" t="s">
        <v>32</v>
      </c>
      <c r="D379" s="18">
        <v>200000</v>
      </c>
      <c r="E379" s="41">
        <f t="shared" si="28"/>
        <v>-31852</v>
      </c>
      <c r="F379" s="18">
        <v>200000</v>
      </c>
      <c r="G379" s="18">
        <v>168148</v>
      </c>
      <c r="H379" s="10"/>
    </row>
    <row r="380" spans="1:8" s="11" customFormat="1" outlineLevel="2" x14ac:dyDescent="0.25">
      <c r="A380" s="9" t="s">
        <v>196</v>
      </c>
      <c r="B380" s="16" t="s">
        <v>197</v>
      </c>
      <c r="C380" s="16"/>
      <c r="D380" s="18">
        <f>D381</f>
        <v>700000</v>
      </c>
      <c r="E380" s="41">
        <f t="shared" si="28"/>
        <v>18994</v>
      </c>
      <c r="F380" s="18">
        <f>F381</f>
        <v>718994</v>
      </c>
      <c r="G380" s="18">
        <f>G381</f>
        <v>718994</v>
      </c>
      <c r="H380" s="10"/>
    </row>
    <row r="381" spans="1:8" s="11" customFormat="1" outlineLevel="3" x14ac:dyDescent="0.25">
      <c r="A381" s="9" t="s">
        <v>198</v>
      </c>
      <c r="B381" s="16" t="s">
        <v>199</v>
      </c>
      <c r="C381" s="16"/>
      <c r="D381" s="18">
        <f>D382+D384</f>
        <v>700000</v>
      </c>
      <c r="E381" s="41">
        <f t="shared" si="28"/>
        <v>18994</v>
      </c>
      <c r="F381" s="18">
        <f>F382+F384</f>
        <v>718994</v>
      </c>
      <c r="G381" s="18">
        <f>G382+G384</f>
        <v>718994</v>
      </c>
      <c r="H381" s="10"/>
    </row>
    <row r="382" spans="1:8" s="11" customFormat="1" outlineLevel="3" x14ac:dyDescent="0.25">
      <c r="A382" s="9" t="s">
        <v>43</v>
      </c>
      <c r="B382" s="16" t="s">
        <v>199</v>
      </c>
      <c r="C382" s="16" t="s">
        <v>44</v>
      </c>
      <c r="D382" s="18">
        <f>D383</f>
        <v>270000</v>
      </c>
      <c r="E382" s="41">
        <f t="shared" si="28"/>
        <v>324094</v>
      </c>
      <c r="F382" s="18">
        <f>F383</f>
        <v>594094</v>
      </c>
      <c r="G382" s="18">
        <f>G383</f>
        <v>594094</v>
      </c>
      <c r="H382" s="10"/>
    </row>
    <row r="383" spans="1:8" s="11" customFormat="1" outlineLevel="3" x14ac:dyDescent="0.25">
      <c r="A383" s="9" t="s">
        <v>210</v>
      </c>
      <c r="B383" s="16" t="s">
        <v>199</v>
      </c>
      <c r="C383" s="16" t="s">
        <v>211</v>
      </c>
      <c r="D383" s="18">
        <v>270000</v>
      </c>
      <c r="E383" s="41">
        <f t="shared" si="28"/>
        <v>324094</v>
      </c>
      <c r="F383" s="18">
        <v>594094</v>
      </c>
      <c r="G383" s="18">
        <v>594094</v>
      </c>
      <c r="H383" s="10"/>
    </row>
    <row r="384" spans="1:8" s="11" customFormat="1" outlineLevel="4" x14ac:dyDescent="0.25">
      <c r="A384" s="9" t="s">
        <v>29</v>
      </c>
      <c r="B384" s="16" t="s">
        <v>199</v>
      </c>
      <c r="C384" s="16" t="s">
        <v>30</v>
      </c>
      <c r="D384" s="18">
        <f>D386</f>
        <v>430000</v>
      </c>
      <c r="E384" s="41">
        <f t="shared" si="28"/>
        <v>-305100</v>
      </c>
      <c r="F384" s="18">
        <f>F385+F386</f>
        <v>124900</v>
      </c>
      <c r="G384" s="18">
        <f>G385+G386</f>
        <v>124900</v>
      </c>
      <c r="H384" s="10"/>
    </row>
    <row r="385" spans="1:8" s="11" customFormat="1" outlineLevel="4" x14ac:dyDescent="0.25">
      <c r="A385" s="9" t="s">
        <v>31</v>
      </c>
      <c r="B385" s="16" t="s">
        <v>199</v>
      </c>
      <c r="C385" s="16" t="s">
        <v>32</v>
      </c>
      <c r="D385" s="18">
        <v>0</v>
      </c>
      <c r="E385" s="41">
        <f t="shared" si="28"/>
        <v>124900</v>
      </c>
      <c r="F385" s="18">
        <v>124900</v>
      </c>
      <c r="G385" s="18">
        <v>124900</v>
      </c>
      <c r="H385" s="10"/>
    </row>
    <row r="386" spans="1:8" s="11" customFormat="1" outlineLevel="5" x14ac:dyDescent="0.25">
      <c r="A386" s="9" t="s">
        <v>200</v>
      </c>
      <c r="B386" s="16" t="s">
        <v>199</v>
      </c>
      <c r="C386" s="16" t="s">
        <v>201</v>
      </c>
      <c r="D386" s="18">
        <v>430000</v>
      </c>
      <c r="E386" s="41">
        <f t="shared" si="28"/>
        <v>-430000</v>
      </c>
      <c r="F386" s="18"/>
      <c r="G386" s="18"/>
      <c r="H386" s="10"/>
    </row>
    <row r="387" spans="1:8" s="11" customFormat="1" ht="30" outlineLevel="2" x14ac:dyDescent="0.25">
      <c r="A387" s="9" t="s">
        <v>202</v>
      </c>
      <c r="B387" s="16" t="s">
        <v>203</v>
      </c>
      <c r="C387" s="16"/>
      <c r="D387" s="18">
        <f>D388</f>
        <v>880000</v>
      </c>
      <c r="E387" s="41">
        <f t="shared" si="28"/>
        <v>-35402.199999999953</v>
      </c>
      <c r="F387" s="18">
        <f>F388</f>
        <v>880000</v>
      </c>
      <c r="G387" s="18">
        <f>G388</f>
        <v>844597.8</v>
      </c>
      <c r="H387" s="10"/>
    </row>
    <row r="388" spans="1:8" s="11" customFormat="1" ht="19.5" customHeight="1" outlineLevel="3" x14ac:dyDescent="0.25">
      <c r="A388" s="9" t="s">
        <v>204</v>
      </c>
      <c r="B388" s="16" t="s">
        <v>205</v>
      </c>
      <c r="C388" s="16"/>
      <c r="D388" s="18">
        <f>D389+D391</f>
        <v>880000</v>
      </c>
      <c r="E388" s="41">
        <f t="shared" si="28"/>
        <v>-35402.199999999953</v>
      </c>
      <c r="F388" s="18">
        <f>F389+F391</f>
        <v>880000</v>
      </c>
      <c r="G388" s="18">
        <f>G389+G391</f>
        <v>844597.8</v>
      </c>
      <c r="H388" s="10"/>
    </row>
    <row r="389" spans="1:8" s="11" customFormat="1" ht="49.5" customHeight="1" outlineLevel="4" x14ac:dyDescent="0.25">
      <c r="A389" s="9" t="s">
        <v>83</v>
      </c>
      <c r="B389" s="16" t="s">
        <v>205</v>
      </c>
      <c r="C389" s="16" t="s">
        <v>84</v>
      </c>
      <c r="D389" s="18">
        <f>D390</f>
        <v>850000</v>
      </c>
      <c r="E389" s="41">
        <f t="shared" si="28"/>
        <v>-63250</v>
      </c>
      <c r="F389" s="18">
        <f>F390</f>
        <v>820000</v>
      </c>
      <c r="G389" s="18">
        <f>G390</f>
        <v>786750</v>
      </c>
      <c r="H389" s="10"/>
    </row>
    <row r="390" spans="1:8" s="11" customFormat="1" ht="16.5" customHeight="1" outlineLevel="5" x14ac:dyDescent="0.25">
      <c r="A390" s="9" t="s">
        <v>85</v>
      </c>
      <c r="B390" s="16" t="s">
        <v>205</v>
      </c>
      <c r="C390" s="16" t="s">
        <v>86</v>
      </c>
      <c r="D390" s="18">
        <v>850000</v>
      </c>
      <c r="E390" s="41">
        <f t="shared" si="28"/>
        <v>-63250</v>
      </c>
      <c r="F390" s="18">
        <v>820000</v>
      </c>
      <c r="G390" s="18">
        <v>786750</v>
      </c>
      <c r="H390" s="10"/>
    </row>
    <row r="391" spans="1:8" s="11" customFormat="1" ht="18.75" customHeight="1" outlineLevel="4" x14ac:dyDescent="0.25">
      <c r="A391" s="9" t="s">
        <v>11</v>
      </c>
      <c r="B391" s="16" t="s">
        <v>205</v>
      </c>
      <c r="C391" s="16" t="s">
        <v>12</v>
      </c>
      <c r="D391" s="18">
        <f>D392</f>
        <v>30000</v>
      </c>
      <c r="E391" s="41">
        <f t="shared" si="28"/>
        <v>27847.800000000003</v>
      </c>
      <c r="F391" s="18">
        <f>F392</f>
        <v>60000</v>
      </c>
      <c r="G391" s="18">
        <f>G392</f>
        <v>57847.8</v>
      </c>
      <c r="H391" s="10"/>
    </row>
    <row r="392" spans="1:8" s="11" customFormat="1" ht="30" outlineLevel="5" x14ac:dyDescent="0.25">
      <c r="A392" s="9" t="s">
        <v>13</v>
      </c>
      <c r="B392" s="16" t="s">
        <v>205</v>
      </c>
      <c r="C392" s="16" t="s">
        <v>14</v>
      </c>
      <c r="D392" s="18">
        <v>30000</v>
      </c>
      <c r="E392" s="41">
        <f t="shared" si="28"/>
        <v>27847.800000000003</v>
      </c>
      <c r="F392" s="18">
        <v>60000</v>
      </c>
      <c r="G392" s="18">
        <v>57847.8</v>
      </c>
      <c r="H392" s="10"/>
    </row>
    <row r="393" spans="1:8" s="11" customFormat="1" outlineLevel="2" x14ac:dyDescent="0.25">
      <c r="A393" s="9" t="s">
        <v>206</v>
      </c>
      <c r="B393" s="16" t="s">
        <v>207</v>
      </c>
      <c r="C393" s="16"/>
      <c r="D393" s="18">
        <f>D394</f>
        <v>45000</v>
      </c>
      <c r="E393" s="41">
        <f t="shared" si="28"/>
        <v>-6952.8600000000006</v>
      </c>
      <c r="F393" s="18">
        <f t="shared" ref="F393:G395" si="36">F394</f>
        <v>45000</v>
      </c>
      <c r="G393" s="18">
        <f t="shared" si="36"/>
        <v>38047.14</v>
      </c>
      <c r="H393" s="10"/>
    </row>
    <row r="394" spans="1:8" s="11" customFormat="1" outlineLevel="3" x14ac:dyDescent="0.25">
      <c r="A394" s="9" t="s">
        <v>208</v>
      </c>
      <c r="B394" s="16" t="s">
        <v>209</v>
      </c>
      <c r="C394" s="16"/>
      <c r="D394" s="18">
        <f>D395</f>
        <v>45000</v>
      </c>
      <c r="E394" s="41">
        <f t="shared" si="28"/>
        <v>-6952.8600000000006</v>
      </c>
      <c r="F394" s="18">
        <f t="shared" si="36"/>
        <v>45000</v>
      </c>
      <c r="G394" s="18">
        <f t="shared" si="36"/>
        <v>38047.14</v>
      </c>
      <c r="H394" s="10"/>
    </row>
    <row r="395" spans="1:8" s="11" customFormat="1" outlineLevel="4" x14ac:dyDescent="0.25">
      <c r="A395" s="9" t="s">
        <v>43</v>
      </c>
      <c r="B395" s="16" t="s">
        <v>209</v>
      </c>
      <c r="C395" s="16" t="s">
        <v>44</v>
      </c>
      <c r="D395" s="18">
        <f>D396</f>
        <v>45000</v>
      </c>
      <c r="E395" s="41">
        <f t="shared" si="28"/>
        <v>-6952.8600000000006</v>
      </c>
      <c r="F395" s="18">
        <f t="shared" si="36"/>
        <v>45000</v>
      </c>
      <c r="G395" s="18">
        <f t="shared" si="36"/>
        <v>38047.14</v>
      </c>
      <c r="H395" s="10"/>
    </row>
    <row r="396" spans="1:8" s="11" customFormat="1" outlineLevel="5" x14ac:dyDescent="0.25">
      <c r="A396" s="9" t="s">
        <v>210</v>
      </c>
      <c r="B396" s="16" t="s">
        <v>209</v>
      </c>
      <c r="C396" s="16" t="s">
        <v>211</v>
      </c>
      <c r="D396" s="18">
        <v>45000</v>
      </c>
      <c r="E396" s="41">
        <f t="shared" si="28"/>
        <v>-6952.8600000000006</v>
      </c>
      <c r="F396" s="18">
        <v>45000</v>
      </c>
      <c r="G396" s="18">
        <v>38047.14</v>
      </c>
      <c r="H396" s="10"/>
    </row>
    <row r="397" spans="1:8" s="11" customFormat="1" ht="30" customHeight="1" outlineLevel="2" x14ac:dyDescent="0.25">
      <c r="A397" s="9" t="s">
        <v>212</v>
      </c>
      <c r="B397" s="16" t="s">
        <v>213</v>
      </c>
      <c r="C397" s="16"/>
      <c r="D397" s="18">
        <f>D398+D401</f>
        <v>6406244</v>
      </c>
      <c r="E397" s="41">
        <f t="shared" si="28"/>
        <v>-1185282.67</v>
      </c>
      <c r="F397" s="18">
        <f>F398+F401</f>
        <v>6263044</v>
      </c>
      <c r="G397" s="18">
        <f>G398+G401</f>
        <v>5220961.33</v>
      </c>
      <c r="H397" s="10"/>
    </row>
    <row r="398" spans="1:8" s="11" customFormat="1" ht="30.75" customHeight="1" outlineLevel="3" x14ac:dyDescent="0.25">
      <c r="A398" s="9" t="s">
        <v>214</v>
      </c>
      <c r="B398" s="16" t="s">
        <v>215</v>
      </c>
      <c r="C398" s="16"/>
      <c r="D398" s="18">
        <f>D399</f>
        <v>1406244</v>
      </c>
      <c r="E398" s="41">
        <f t="shared" si="28"/>
        <v>-257632.51</v>
      </c>
      <c r="F398" s="18">
        <f>F399</f>
        <v>1263044</v>
      </c>
      <c r="G398" s="18">
        <f>G399</f>
        <v>1148611.49</v>
      </c>
      <c r="H398" s="10"/>
    </row>
    <row r="399" spans="1:8" s="11" customFormat="1" ht="16.5" customHeight="1" outlineLevel="4" x14ac:dyDescent="0.25">
      <c r="A399" s="9" t="s">
        <v>11</v>
      </c>
      <c r="B399" s="16" t="s">
        <v>215</v>
      </c>
      <c r="C399" s="16" t="s">
        <v>12</v>
      </c>
      <c r="D399" s="18">
        <f>D400</f>
        <v>1406244</v>
      </c>
      <c r="E399" s="41">
        <f t="shared" si="28"/>
        <v>-257632.51</v>
      </c>
      <c r="F399" s="18">
        <f>F400</f>
        <v>1263044</v>
      </c>
      <c r="G399" s="18">
        <f>G400</f>
        <v>1148611.49</v>
      </c>
      <c r="H399" s="10"/>
    </row>
    <row r="400" spans="1:8" s="11" customFormat="1" ht="30.75" customHeight="1" outlineLevel="5" x14ac:dyDescent="0.25">
      <c r="A400" s="9" t="s">
        <v>13</v>
      </c>
      <c r="B400" s="16" t="s">
        <v>215</v>
      </c>
      <c r="C400" s="16" t="s">
        <v>14</v>
      </c>
      <c r="D400" s="18">
        <v>1406244</v>
      </c>
      <c r="E400" s="41">
        <f t="shared" si="28"/>
        <v>-257632.51</v>
      </c>
      <c r="F400" s="18">
        <v>1263044</v>
      </c>
      <c r="G400" s="18">
        <v>1148611.49</v>
      </c>
      <c r="H400" s="10"/>
    </row>
    <row r="401" spans="1:8" s="11" customFormat="1" ht="18.75" customHeight="1" outlineLevel="5" x14ac:dyDescent="0.25">
      <c r="A401" s="9" t="s">
        <v>249</v>
      </c>
      <c r="B401" s="16" t="s">
        <v>250</v>
      </c>
      <c r="C401" s="16"/>
      <c r="D401" s="18">
        <f>D402</f>
        <v>5000000</v>
      </c>
      <c r="E401" s="41">
        <f t="shared" si="28"/>
        <v>-927650.16000000015</v>
      </c>
      <c r="F401" s="18">
        <f>F402</f>
        <v>5000000</v>
      </c>
      <c r="G401" s="18">
        <f>G402</f>
        <v>4072349.84</v>
      </c>
      <c r="H401" s="10"/>
    </row>
    <row r="402" spans="1:8" s="11" customFormat="1" ht="18.75" customHeight="1" outlineLevel="5" x14ac:dyDescent="0.25">
      <c r="A402" s="9" t="s">
        <v>11</v>
      </c>
      <c r="B402" s="16" t="s">
        <v>250</v>
      </c>
      <c r="C402" s="16" t="s">
        <v>12</v>
      </c>
      <c r="D402" s="18">
        <f>D403</f>
        <v>5000000</v>
      </c>
      <c r="E402" s="41">
        <f t="shared" si="28"/>
        <v>-927650.16000000015</v>
      </c>
      <c r="F402" s="18">
        <f>F403</f>
        <v>5000000</v>
      </c>
      <c r="G402" s="18">
        <f>G403</f>
        <v>4072349.84</v>
      </c>
      <c r="H402" s="10"/>
    </row>
    <row r="403" spans="1:8" s="11" customFormat="1" ht="30.75" customHeight="1" outlineLevel="5" x14ac:dyDescent="0.25">
      <c r="A403" s="9" t="s">
        <v>13</v>
      </c>
      <c r="B403" s="16" t="s">
        <v>250</v>
      </c>
      <c r="C403" s="16" t="s">
        <v>14</v>
      </c>
      <c r="D403" s="18">
        <v>5000000</v>
      </c>
      <c r="E403" s="41">
        <f t="shared" si="28"/>
        <v>-927650.16000000015</v>
      </c>
      <c r="F403" s="18">
        <v>5000000</v>
      </c>
      <c r="G403" s="18">
        <v>4072349.84</v>
      </c>
      <c r="H403" s="10"/>
    </row>
    <row r="404" spans="1:8" s="11" customFormat="1" ht="45" customHeight="1" x14ac:dyDescent="0.25">
      <c r="A404" s="12" t="s">
        <v>222</v>
      </c>
      <c r="B404" s="13" t="s">
        <v>223</v>
      </c>
      <c r="C404" s="13"/>
      <c r="D404" s="14">
        <f>D405+D409+D413+D417+D421</f>
        <v>1319953.08</v>
      </c>
      <c r="E404" s="41">
        <f t="shared" ref="E404:E425" si="37">G404-D404</f>
        <v>0</v>
      </c>
      <c r="F404" s="14">
        <f>F405+F409+F413+F417+F421</f>
        <v>1319953.08</v>
      </c>
      <c r="G404" s="14">
        <f>G405+G409+G413+G417+G421</f>
        <v>1319953.08</v>
      </c>
      <c r="H404" s="10"/>
    </row>
    <row r="405" spans="1:8" s="11" customFormat="1" ht="30" hidden="1" outlineLevel="2" x14ac:dyDescent="0.25">
      <c r="A405" s="9" t="s">
        <v>224</v>
      </c>
      <c r="B405" s="16" t="s">
        <v>225</v>
      </c>
      <c r="C405" s="16"/>
      <c r="D405" s="18">
        <f>D406</f>
        <v>0</v>
      </c>
      <c r="E405" s="41">
        <f t="shared" si="37"/>
        <v>0</v>
      </c>
      <c r="F405" s="18">
        <f t="shared" ref="F405:G407" si="38">F406</f>
        <v>0</v>
      </c>
      <c r="G405" s="18">
        <f t="shared" si="38"/>
        <v>0</v>
      </c>
      <c r="H405" s="10"/>
    </row>
    <row r="406" spans="1:8" s="11" customFormat="1" ht="21.75" hidden="1" customHeight="1" outlineLevel="3" x14ac:dyDescent="0.25">
      <c r="A406" s="9" t="s">
        <v>226</v>
      </c>
      <c r="B406" s="16" t="s">
        <v>227</v>
      </c>
      <c r="C406" s="16"/>
      <c r="D406" s="18">
        <f>D407</f>
        <v>0</v>
      </c>
      <c r="E406" s="41">
        <f t="shared" si="37"/>
        <v>0</v>
      </c>
      <c r="F406" s="18">
        <f t="shared" si="38"/>
        <v>0</v>
      </c>
      <c r="G406" s="18">
        <f t="shared" si="38"/>
        <v>0</v>
      </c>
      <c r="H406" s="10"/>
    </row>
    <row r="407" spans="1:8" s="11" customFormat="1" ht="20.25" hidden="1" customHeight="1" outlineLevel="4" x14ac:dyDescent="0.25">
      <c r="A407" s="9" t="s">
        <v>11</v>
      </c>
      <c r="B407" s="16" t="s">
        <v>227</v>
      </c>
      <c r="C407" s="16" t="s">
        <v>12</v>
      </c>
      <c r="D407" s="18">
        <f>D408</f>
        <v>0</v>
      </c>
      <c r="E407" s="41">
        <f t="shared" si="37"/>
        <v>0</v>
      </c>
      <c r="F407" s="18">
        <f t="shared" si="38"/>
        <v>0</v>
      </c>
      <c r="G407" s="18">
        <f t="shared" si="38"/>
        <v>0</v>
      </c>
      <c r="H407" s="10"/>
    </row>
    <row r="408" spans="1:8" s="11" customFormat="1" ht="30" hidden="1" outlineLevel="5" x14ac:dyDescent="0.25">
      <c r="A408" s="9" t="s">
        <v>13</v>
      </c>
      <c r="B408" s="16" t="s">
        <v>227</v>
      </c>
      <c r="C408" s="16" t="s">
        <v>14</v>
      </c>
      <c r="D408" s="18"/>
      <c r="E408" s="41">
        <f t="shared" si="37"/>
        <v>0</v>
      </c>
      <c r="F408" s="18"/>
      <c r="G408" s="18"/>
      <c r="H408" s="10"/>
    </row>
    <row r="409" spans="1:8" s="11" customFormat="1" ht="33" hidden="1" customHeight="1" outlineLevel="2" x14ac:dyDescent="0.25">
      <c r="A409" s="9" t="s">
        <v>228</v>
      </c>
      <c r="B409" s="16" t="s">
        <v>229</v>
      </c>
      <c r="C409" s="16"/>
      <c r="D409" s="18">
        <f>D410</f>
        <v>0</v>
      </c>
      <c r="E409" s="41">
        <f t="shared" si="37"/>
        <v>0</v>
      </c>
      <c r="F409" s="18">
        <f t="shared" ref="F409:G411" si="39">F410</f>
        <v>0</v>
      </c>
      <c r="G409" s="18">
        <f t="shared" si="39"/>
        <v>0</v>
      </c>
      <c r="H409" s="10"/>
    </row>
    <row r="410" spans="1:8" s="11" customFormat="1" ht="38.25" hidden="1" customHeight="1" outlineLevel="3" x14ac:dyDescent="0.25">
      <c r="A410" s="9" t="s">
        <v>230</v>
      </c>
      <c r="B410" s="16" t="s">
        <v>231</v>
      </c>
      <c r="C410" s="16"/>
      <c r="D410" s="18">
        <f>D411</f>
        <v>0</v>
      </c>
      <c r="E410" s="41">
        <f t="shared" si="37"/>
        <v>0</v>
      </c>
      <c r="F410" s="18">
        <f t="shared" si="39"/>
        <v>0</v>
      </c>
      <c r="G410" s="18">
        <f t="shared" si="39"/>
        <v>0</v>
      </c>
      <c r="H410" s="10"/>
    </row>
    <row r="411" spans="1:8" s="11" customFormat="1" ht="21" hidden="1" customHeight="1" outlineLevel="4" x14ac:dyDescent="0.25">
      <c r="A411" s="9" t="s">
        <v>11</v>
      </c>
      <c r="B411" s="16" t="s">
        <v>231</v>
      </c>
      <c r="C411" s="16" t="s">
        <v>12</v>
      </c>
      <c r="D411" s="18">
        <f>D412</f>
        <v>0</v>
      </c>
      <c r="E411" s="41">
        <f t="shared" si="37"/>
        <v>0</v>
      </c>
      <c r="F411" s="18">
        <f t="shared" si="39"/>
        <v>0</v>
      </c>
      <c r="G411" s="18">
        <f t="shared" si="39"/>
        <v>0</v>
      </c>
      <c r="H411" s="10"/>
    </row>
    <row r="412" spans="1:8" s="11" customFormat="1" ht="30" hidden="1" outlineLevel="5" x14ac:dyDescent="0.25">
      <c r="A412" s="9" t="s">
        <v>13</v>
      </c>
      <c r="B412" s="16" t="s">
        <v>231</v>
      </c>
      <c r="C412" s="16" t="s">
        <v>14</v>
      </c>
      <c r="D412" s="18"/>
      <c r="E412" s="41">
        <f t="shared" si="37"/>
        <v>0</v>
      </c>
      <c r="F412" s="18"/>
      <c r="G412" s="18"/>
      <c r="H412" s="10"/>
    </row>
    <row r="413" spans="1:8" s="11" customFormat="1" ht="34.5" hidden="1" customHeight="1" outlineLevel="2" x14ac:dyDescent="0.25">
      <c r="A413" s="9" t="s">
        <v>232</v>
      </c>
      <c r="B413" s="16" t="s">
        <v>233</v>
      </c>
      <c r="C413" s="16"/>
      <c r="D413" s="18">
        <f>D414</f>
        <v>0</v>
      </c>
      <c r="E413" s="41">
        <f t="shared" si="37"/>
        <v>0</v>
      </c>
      <c r="F413" s="18">
        <f t="shared" ref="F413:G415" si="40">F414</f>
        <v>0</v>
      </c>
      <c r="G413" s="18">
        <f t="shared" si="40"/>
        <v>0</v>
      </c>
      <c r="H413" s="10"/>
    </row>
    <row r="414" spans="1:8" s="11" customFormat="1" ht="30" hidden="1" outlineLevel="3" x14ac:dyDescent="0.25">
      <c r="A414" s="9" t="s">
        <v>234</v>
      </c>
      <c r="B414" s="16" t="s">
        <v>235</v>
      </c>
      <c r="C414" s="16"/>
      <c r="D414" s="18">
        <f>D415</f>
        <v>0</v>
      </c>
      <c r="E414" s="41">
        <f t="shared" si="37"/>
        <v>0</v>
      </c>
      <c r="F414" s="18">
        <f t="shared" si="40"/>
        <v>0</v>
      </c>
      <c r="G414" s="18">
        <f t="shared" si="40"/>
        <v>0</v>
      </c>
      <c r="H414" s="10"/>
    </row>
    <row r="415" spans="1:8" s="11" customFormat="1" ht="18.75" hidden="1" customHeight="1" outlineLevel="4" x14ac:dyDescent="0.25">
      <c r="A415" s="9" t="s">
        <v>11</v>
      </c>
      <c r="B415" s="16" t="s">
        <v>235</v>
      </c>
      <c r="C415" s="16" t="s">
        <v>12</v>
      </c>
      <c r="D415" s="18">
        <f>D416</f>
        <v>0</v>
      </c>
      <c r="E415" s="41">
        <f t="shared" si="37"/>
        <v>0</v>
      </c>
      <c r="F415" s="18">
        <f t="shared" si="40"/>
        <v>0</v>
      </c>
      <c r="G415" s="18">
        <f t="shared" si="40"/>
        <v>0</v>
      </c>
      <c r="H415" s="10"/>
    </row>
    <row r="416" spans="1:8" s="11" customFormat="1" ht="30" hidden="1" outlineLevel="5" x14ac:dyDescent="0.25">
      <c r="A416" s="9" t="s">
        <v>13</v>
      </c>
      <c r="B416" s="16" t="s">
        <v>235</v>
      </c>
      <c r="C416" s="16" t="s">
        <v>14</v>
      </c>
      <c r="D416" s="18"/>
      <c r="E416" s="41">
        <f t="shared" si="37"/>
        <v>0</v>
      </c>
      <c r="F416" s="18"/>
      <c r="G416" s="18"/>
      <c r="H416" s="10"/>
    </row>
    <row r="417" spans="1:8" s="11" customFormat="1" ht="18.75" customHeight="1" outlineLevel="2" collapsed="1" x14ac:dyDescent="0.25">
      <c r="A417" s="9" t="s">
        <v>236</v>
      </c>
      <c r="B417" s="16" t="s">
        <v>237</v>
      </c>
      <c r="C417" s="16"/>
      <c r="D417" s="18">
        <f>D418</f>
        <v>1237153.08</v>
      </c>
      <c r="E417" s="41">
        <f t="shared" si="37"/>
        <v>0</v>
      </c>
      <c r="F417" s="18">
        <f t="shared" ref="F417:G419" si="41">F418</f>
        <v>1237153.08</v>
      </c>
      <c r="G417" s="18">
        <f t="shared" si="41"/>
        <v>1237153.08</v>
      </c>
      <c r="H417" s="10"/>
    </row>
    <row r="418" spans="1:8" s="11" customFormat="1" outlineLevel="3" x14ac:dyDescent="0.25">
      <c r="A418" s="9" t="s">
        <v>238</v>
      </c>
      <c r="B418" s="16" t="s">
        <v>239</v>
      </c>
      <c r="C418" s="16"/>
      <c r="D418" s="18">
        <f>D419</f>
        <v>1237153.08</v>
      </c>
      <c r="E418" s="41">
        <f t="shared" si="37"/>
        <v>0</v>
      </c>
      <c r="F418" s="18">
        <f t="shared" si="41"/>
        <v>1237153.08</v>
      </c>
      <c r="G418" s="18">
        <f t="shared" si="41"/>
        <v>1237153.08</v>
      </c>
      <c r="H418" s="10"/>
    </row>
    <row r="419" spans="1:8" s="11" customFormat="1" ht="17.25" customHeight="1" outlineLevel="4" x14ac:dyDescent="0.25">
      <c r="A419" s="9" t="s">
        <v>29</v>
      </c>
      <c r="B419" s="16" t="s">
        <v>239</v>
      </c>
      <c r="C419" s="16" t="s">
        <v>30</v>
      </c>
      <c r="D419" s="18">
        <f>D420</f>
        <v>1237153.08</v>
      </c>
      <c r="E419" s="41">
        <f t="shared" si="37"/>
        <v>0</v>
      </c>
      <c r="F419" s="18">
        <f t="shared" si="41"/>
        <v>1237153.08</v>
      </c>
      <c r="G419" s="18">
        <f t="shared" si="41"/>
        <v>1237153.08</v>
      </c>
      <c r="H419" s="10"/>
    </row>
    <row r="420" spans="1:8" s="11" customFormat="1" ht="15.75" customHeight="1" outlineLevel="5" x14ac:dyDescent="0.25">
      <c r="A420" s="9" t="s">
        <v>390</v>
      </c>
      <c r="B420" s="16" t="s">
        <v>239</v>
      </c>
      <c r="C420" s="16" t="s">
        <v>389</v>
      </c>
      <c r="D420" s="18">
        <v>1237153.08</v>
      </c>
      <c r="E420" s="41">
        <f t="shared" si="37"/>
        <v>0</v>
      </c>
      <c r="F420" s="18">
        <v>1237153.08</v>
      </c>
      <c r="G420" s="18">
        <v>1237153.08</v>
      </c>
      <c r="H420" s="10"/>
    </row>
    <row r="421" spans="1:8" s="11" customFormat="1" ht="46.5" customHeight="1" outlineLevel="5" x14ac:dyDescent="0.25">
      <c r="A421" s="9" t="s">
        <v>397</v>
      </c>
      <c r="B421" s="16" t="s">
        <v>399</v>
      </c>
      <c r="C421" s="16"/>
      <c r="D421" s="18">
        <f>D422</f>
        <v>82800</v>
      </c>
      <c r="E421" s="41">
        <f t="shared" si="37"/>
        <v>0</v>
      </c>
      <c r="F421" s="18">
        <f t="shared" ref="F421:G423" si="42">F422</f>
        <v>82800</v>
      </c>
      <c r="G421" s="18">
        <f t="shared" si="42"/>
        <v>82800</v>
      </c>
      <c r="H421" s="10"/>
    </row>
    <row r="422" spans="1:8" s="11" customFormat="1" ht="31.5" customHeight="1" outlineLevel="5" x14ac:dyDescent="0.25">
      <c r="A422" s="9" t="s">
        <v>398</v>
      </c>
      <c r="B422" s="16" t="s">
        <v>400</v>
      </c>
      <c r="C422" s="16"/>
      <c r="D422" s="18">
        <f>D423</f>
        <v>82800</v>
      </c>
      <c r="E422" s="41">
        <f t="shared" si="37"/>
        <v>0</v>
      </c>
      <c r="F422" s="18">
        <f t="shared" si="42"/>
        <v>82800</v>
      </c>
      <c r="G422" s="18">
        <f t="shared" si="42"/>
        <v>82800</v>
      </c>
      <c r="H422" s="10"/>
    </row>
    <row r="423" spans="1:8" s="11" customFormat="1" ht="18" customHeight="1" outlineLevel="5" x14ac:dyDescent="0.25">
      <c r="A423" s="9" t="s">
        <v>29</v>
      </c>
      <c r="B423" s="16" t="s">
        <v>400</v>
      </c>
      <c r="C423" s="16" t="s">
        <v>30</v>
      </c>
      <c r="D423" s="18">
        <f>D424</f>
        <v>82800</v>
      </c>
      <c r="E423" s="41">
        <f t="shared" si="37"/>
        <v>0</v>
      </c>
      <c r="F423" s="18">
        <f t="shared" si="42"/>
        <v>82800</v>
      </c>
      <c r="G423" s="18">
        <f t="shared" si="42"/>
        <v>82800</v>
      </c>
      <c r="H423" s="10"/>
    </row>
    <row r="424" spans="1:8" s="11" customFormat="1" ht="16.5" customHeight="1" outlineLevel="5" x14ac:dyDescent="0.25">
      <c r="A424" s="9" t="s">
        <v>31</v>
      </c>
      <c r="B424" s="16" t="s">
        <v>400</v>
      </c>
      <c r="C424" s="16" t="s">
        <v>32</v>
      </c>
      <c r="D424" s="18">
        <v>82800</v>
      </c>
      <c r="E424" s="41">
        <f t="shared" si="37"/>
        <v>0</v>
      </c>
      <c r="F424" s="18">
        <v>82800</v>
      </c>
      <c r="G424" s="18">
        <v>82800</v>
      </c>
      <c r="H424" s="10"/>
    </row>
    <row r="425" spans="1:8" s="11" customFormat="1" ht="16.5" customHeight="1" x14ac:dyDescent="0.25">
      <c r="A425" s="20" t="s">
        <v>240</v>
      </c>
      <c r="B425" s="20"/>
      <c r="C425" s="20"/>
      <c r="D425" s="14">
        <f>D8+D39+D74+D135+D202+D211+D258+D299+D315+D371+D404</f>
        <v>350827656.75999993</v>
      </c>
      <c r="E425" s="41">
        <f t="shared" si="37"/>
        <v>1315925.8499999642</v>
      </c>
      <c r="F425" s="14">
        <f>F8+F39+F74+F135+F202+F211+F258+F299+F315+F371+F404</f>
        <v>362645041.32999992</v>
      </c>
      <c r="G425" s="14">
        <f>G8+G39+G74+G135+G202+G211+G258+G299+G315+G371+G404</f>
        <v>352143582.6099999</v>
      </c>
      <c r="H425" s="10"/>
    </row>
    <row r="426" spans="1:8" ht="12.75" customHeight="1" x14ac:dyDescent="0.25">
      <c r="A426" s="6"/>
      <c r="B426" s="6"/>
      <c r="C426" s="6"/>
      <c r="D426" s="6"/>
      <c r="E426" s="6"/>
      <c r="F426" s="6"/>
      <c r="G426" s="6"/>
      <c r="H426" s="2"/>
    </row>
    <row r="427" spans="1:8" ht="12.75" customHeight="1" x14ac:dyDescent="0.25">
      <c r="A427" s="57"/>
      <c r="B427" s="58"/>
      <c r="C427" s="58"/>
      <c r="D427" s="58"/>
      <c r="E427" s="58"/>
      <c r="F427" s="58"/>
      <c r="G427" s="58"/>
      <c r="H427" s="2"/>
    </row>
  </sheetData>
  <mergeCells count="11">
    <mergeCell ref="B1:G1"/>
    <mergeCell ref="A427:G427"/>
    <mergeCell ref="A3:G3"/>
    <mergeCell ref="A4:G4"/>
    <mergeCell ref="A5:A6"/>
    <mergeCell ref="B5:B6"/>
    <mergeCell ref="C5:C6"/>
    <mergeCell ref="G5:G6"/>
    <mergeCell ref="D5:D6"/>
    <mergeCell ref="E5:E6"/>
    <mergeCell ref="F5:F6"/>
  </mergeCells>
  <pageMargins left="0" right="0" top="0.78740157480314965" bottom="0.78740157480314965" header="0.39370078740157483" footer="0.39370078740157483"/>
  <pageSetup paperSize="9" scale="7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03.01.2023&lt;/string&gt;&#10;  &lt;/DateInfo&gt;&#10;  &lt;Code&gt;SQUERY_GENERATOR1&lt;/Code&gt;&#10;  &lt;ObjectCode&gt;SQUERY_GENERATOR1&lt;/ObjectCode&gt;&#10;  &lt;DocName&gt;Генератор отчетов с произвольной группировкой&lt;/DocName&gt;&#10;  &lt;VariantName&gt;Приложение №10 ЦСР,ВР (на очередной год)&lt;/VariantName&gt;&#10;  &lt;VariantLink&gt;57532735&lt;/VariantLink&gt;&#10;  &lt;ReportCode&gt;756373024DE34C629744E2E4270C50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766D7A0-0215-4CB4-9684-FE6A1A8F30F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LUDFIN-4\User</dc:creator>
  <cp:lastModifiedBy>User</cp:lastModifiedBy>
  <cp:lastPrinted>2025-06-16T11:58:03Z</cp:lastPrinted>
  <dcterms:created xsi:type="dcterms:W3CDTF">2022-11-15T05:29:47Z</dcterms:created>
  <dcterms:modified xsi:type="dcterms:W3CDTF">2025-06-16T11:58:10Z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с произвольной группировкой</vt:lpwstr>
  </property>
  <property fmtid="{D5CDD505-2E9C-101B-9397-08002B2CF9AE}" pid="3" name="Название отчета">
    <vt:lpwstr>Приложение №10 ЦСРВР (на очередной год)(2).xlsx</vt:lpwstr>
  </property>
  <property fmtid="{D5CDD505-2E9C-101B-9397-08002B2CF9AE}" pid="4" name="Версия клиента">
    <vt:lpwstr>21.2.17.2281 (.NET 4.0)</vt:lpwstr>
  </property>
  <property fmtid="{D5CDD505-2E9C-101B-9397-08002B2CF9AE}" pid="5" name="Версия базы">
    <vt:lpwstr>21.2.2622.330878421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bks_2022_mo</vt:lpwstr>
  </property>
  <property fmtid="{D5CDD505-2E9C-101B-9397-08002B2CF9AE}" pid="9" name="Пользователь">
    <vt:lpwstr>user_12_11</vt:lpwstr>
  </property>
  <property fmtid="{D5CDD505-2E9C-101B-9397-08002B2CF9AE}" pid="10" name="Шаблон">
    <vt:lpwstr>pril10_2017.xlt</vt:lpwstr>
  </property>
  <property fmtid="{D5CDD505-2E9C-101B-9397-08002B2CF9AE}" pid="11" name="Локальная база">
    <vt:lpwstr>не используется</vt:lpwstr>
  </property>
</Properties>
</file>