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муниципального района на 2024-2026 годы\"/>
    </mc:Choice>
  </mc:AlternateContent>
  <bookViews>
    <workbookView xWindow="0" yWindow="0" windowWidth="25440" windowHeight="12435"/>
  </bookViews>
  <sheets>
    <sheet name="без учета счетов бюджета" sheetId="2" r:id="rId1"/>
  </sheets>
  <definedNames>
    <definedName name="_xlnm.Print_Titles" localSheetId="0">'без учета счетов бюджета'!$5:$6</definedName>
    <definedName name="_xlnm.Print_Area" localSheetId="0">'без учета счетов бюджета'!$A$1:$AF$1073</definedName>
  </definedNames>
  <calcPr calcId="152511"/>
</workbook>
</file>

<file path=xl/calcChain.xml><?xml version="1.0" encoding="utf-8"?>
<calcChain xmlns="http://schemas.openxmlformats.org/spreadsheetml/2006/main">
  <c r="K849" i="2" l="1"/>
  <c r="M848" i="2"/>
  <c r="M847" i="2" s="1"/>
  <c r="M846" i="2" s="1"/>
  <c r="K846" i="2" s="1"/>
  <c r="L848" i="2"/>
  <c r="L847" i="2" s="1"/>
  <c r="L846" i="2" s="1"/>
  <c r="K845" i="2"/>
  <c r="M844" i="2"/>
  <c r="M843" i="2" s="1"/>
  <c r="L844" i="2"/>
  <c r="L843" i="2" s="1"/>
  <c r="L842" i="2" s="1"/>
  <c r="K841" i="2"/>
  <c r="M840" i="2"/>
  <c r="M839" i="2" s="1"/>
  <c r="L840" i="2"/>
  <c r="L839" i="2" s="1"/>
  <c r="L838" i="2" s="1"/>
  <c r="K837" i="2"/>
  <c r="M836" i="2"/>
  <c r="M835" i="2" s="1"/>
  <c r="M834" i="2" s="1"/>
  <c r="K834" i="2" s="1"/>
  <c r="L836" i="2"/>
  <c r="L835" i="2" s="1"/>
  <c r="L834" i="2" s="1"/>
  <c r="K833" i="2"/>
  <c r="M832" i="2"/>
  <c r="M831" i="2" s="1"/>
  <c r="K831" i="2" s="1"/>
  <c r="L832" i="2"/>
  <c r="L831" i="2" s="1"/>
  <c r="K830" i="2"/>
  <c r="M829" i="2"/>
  <c r="K829" i="2" s="1"/>
  <c r="L829" i="2"/>
  <c r="L828" i="2" s="1"/>
  <c r="K826" i="2"/>
  <c r="M825" i="2"/>
  <c r="M824" i="2" s="1"/>
  <c r="L825" i="2"/>
  <c r="L824" i="2" s="1"/>
  <c r="L823" i="2" s="1"/>
  <c r="K822" i="2"/>
  <c r="M821" i="2"/>
  <c r="M820" i="2" s="1"/>
  <c r="M819" i="2" s="1"/>
  <c r="K819" i="2" s="1"/>
  <c r="L821" i="2"/>
  <c r="L820" i="2" s="1"/>
  <c r="L819" i="2" s="1"/>
  <c r="K818" i="2"/>
  <c r="M817" i="2"/>
  <c r="K817" i="2" s="1"/>
  <c r="L817" i="2"/>
  <c r="L816" i="2" s="1"/>
  <c r="L815" i="2" s="1"/>
  <c r="K814" i="2"/>
  <c r="M813" i="2"/>
  <c r="M812" i="2" s="1"/>
  <c r="L813" i="2"/>
  <c r="L812" i="2" s="1"/>
  <c r="L811" i="2" s="1"/>
  <c r="M116" i="2"/>
  <c r="M115" i="2"/>
  <c r="L116" i="2"/>
  <c r="L115" i="2" s="1"/>
  <c r="F116" i="2"/>
  <c r="F115" i="2" s="1"/>
  <c r="E116" i="2"/>
  <c r="E115" i="2" s="1"/>
  <c r="M34" i="2"/>
  <c r="M33" i="2" s="1"/>
  <c r="M32" i="2" s="1"/>
  <c r="L34" i="2"/>
  <c r="L33" i="2" s="1"/>
  <c r="L32" i="2" s="1"/>
  <c r="M828" i="2" l="1"/>
  <c r="M827" i="2" s="1"/>
  <c r="K827" i="2" s="1"/>
  <c r="L827" i="2"/>
  <c r="L810" i="2" s="1"/>
  <c r="M816" i="2"/>
  <c r="M815" i="2" s="1"/>
  <c r="K815" i="2" s="1"/>
  <c r="K848" i="2"/>
  <c r="K821" i="2"/>
  <c r="K836" i="2"/>
  <c r="M823" i="2"/>
  <c r="K823" i="2" s="1"/>
  <c r="K824" i="2"/>
  <c r="K839" i="2"/>
  <c r="M838" i="2"/>
  <c r="K838" i="2" s="1"/>
  <c r="M811" i="2"/>
  <c r="K812" i="2"/>
  <c r="M842" i="2"/>
  <c r="K842" i="2" s="1"/>
  <c r="K843" i="2"/>
  <c r="K816" i="2"/>
  <c r="K828" i="2"/>
  <c r="K840" i="2"/>
  <c r="K813" i="2"/>
  <c r="K825" i="2"/>
  <c r="K835" i="2"/>
  <c r="K847" i="2"/>
  <c r="K820" i="2"/>
  <c r="K832" i="2"/>
  <c r="K844" i="2"/>
  <c r="M1048" i="2"/>
  <c r="M1047" i="2" s="1"/>
  <c r="M1046" i="2" s="1"/>
  <c r="L1048" i="2"/>
  <c r="L1047" i="2" s="1"/>
  <c r="L1046" i="2" s="1"/>
  <c r="M810" i="2" l="1"/>
  <c r="K810" i="2" s="1"/>
  <c r="K811" i="2"/>
  <c r="M428" i="2"/>
  <c r="M427" i="2" s="1"/>
  <c r="M426" i="2" s="1"/>
  <c r="L428" i="2"/>
  <c r="L427" i="2" s="1"/>
  <c r="L426" i="2" s="1"/>
  <c r="L257" i="2"/>
  <c r="L256" i="2" s="1"/>
  <c r="K154" i="2"/>
  <c r="M153" i="2"/>
  <c r="M152" i="2" s="1"/>
  <c r="L153" i="2"/>
  <c r="L152" i="2" s="1"/>
  <c r="K702" i="2"/>
  <c r="M701" i="2"/>
  <c r="M700" i="2" s="1"/>
  <c r="L701" i="2"/>
  <c r="L700" i="2" s="1"/>
  <c r="L699" i="2" s="1"/>
  <c r="K911" i="2"/>
  <c r="M910" i="2"/>
  <c r="K910" i="2" s="1"/>
  <c r="L910" i="2"/>
  <c r="L909" i="2" s="1"/>
  <c r="K153" i="2" l="1"/>
  <c r="K700" i="2"/>
  <c r="M699" i="2"/>
  <c r="K699" i="2" s="1"/>
  <c r="K701" i="2"/>
  <c r="M909" i="2"/>
  <c r="K233" i="2"/>
  <c r="M232" i="2"/>
  <c r="M231" i="2" s="1"/>
  <c r="L232" i="2"/>
  <c r="L231" i="2" s="1"/>
  <c r="L230" i="2" s="1"/>
  <c r="K909" i="2" l="1"/>
  <c r="K231" i="2"/>
  <c r="M230" i="2"/>
  <c r="K230" i="2" s="1"/>
  <c r="K232" i="2"/>
  <c r="K636" i="2" l="1"/>
  <c r="M635" i="2"/>
  <c r="M634" i="2" s="1"/>
  <c r="L635" i="2"/>
  <c r="L634" i="2" s="1"/>
  <c r="L633" i="2" s="1"/>
  <c r="J635" i="2"/>
  <c r="J634" i="2" s="1"/>
  <c r="J633" i="2" s="1"/>
  <c r="K632" i="2"/>
  <c r="M631" i="2"/>
  <c r="M630" i="2" s="1"/>
  <c r="L631" i="2"/>
  <c r="L630" i="2" s="1"/>
  <c r="L629" i="2" s="1"/>
  <c r="K893" i="2"/>
  <c r="M892" i="2"/>
  <c r="M891" i="2" s="1"/>
  <c r="L892" i="2"/>
  <c r="L891" i="2" s="1"/>
  <c r="L890" i="2" s="1"/>
  <c r="K740" i="2"/>
  <c r="M739" i="2"/>
  <c r="M738" i="2" s="1"/>
  <c r="L739" i="2"/>
  <c r="L738" i="2" s="1"/>
  <c r="L737" i="2" s="1"/>
  <c r="L1069" i="2"/>
  <c r="L1068" i="2" s="1"/>
  <c r="L1067" i="2" s="1"/>
  <c r="L1066" i="2" s="1"/>
  <c r="L1064" i="2"/>
  <c r="L1063" i="2" s="1"/>
  <c r="L1061" i="2"/>
  <c r="L1060" i="2" s="1"/>
  <c r="L1057" i="2"/>
  <c r="L1056" i="2" s="1"/>
  <c r="L1055" i="2" s="1"/>
  <c r="L1053" i="2"/>
  <c r="L1052" i="2" s="1"/>
  <c r="L1051" i="2" s="1"/>
  <c r="L1044" i="2"/>
  <c r="L1043" i="2" s="1"/>
  <c r="L1042" i="2" s="1"/>
  <c r="L1040" i="2"/>
  <c r="L1039" i="2" s="1"/>
  <c r="L1038" i="2" s="1"/>
  <c r="L1036" i="2"/>
  <c r="L1035" i="2" s="1"/>
  <c r="L1034" i="2" s="1"/>
  <c r="L1031" i="2"/>
  <c r="L1030" i="2" s="1"/>
  <c r="L1029" i="2" s="1"/>
  <c r="L1027" i="2"/>
  <c r="L1026" i="2" s="1"/>
  <c r="L1025" i="2" s="1"/>
  <c r="L1023" i="2"/>
  <c r="L1022" i="2" s="1"/>
  <c r="L1021" i="2" s="1"/>
  <c r="L1019" i="2"/>
  <c r="L1018" i="2" s="1"/>
  <c r="L1017" i="2" s="1"/>
  <c r="L1015" i="2"/>
  <c r="L1013" i="2"/>
  <c r="L1008" i="2"/>
  <c r="L1007" i="2" s="1"/>
  <c r="L1006" i="2" s="1"/>
  <c r="L1004" i="2"/>
  <c r="L1003" i="2" s="1"/>
  <c r="L1002" i="2" s="1"/>
  <c r="L1000" i="2"/>
  <c r="L999" i="2" s="1"/>
  <c r="L997" i="2"/>
  <c r="L996" i="2" s="1"/>
  <c r="L993" i="2"/>
  <c r="L992" i="2" s="1"/>
  <c r="L991" i="2" s="1"/>
  <c r="L989" i="2"/>
  <c r="L987" i="2"/>
  <c r="L983" i="2"/>
  <c r="L982" i="2" s="1"/>
  <c r="L981" i="2" s="1"/>
  <c r="L979" i="2"/>
  <c r="L978" i="2" s="1"/>
  <c r="L977" i="2" s="1"/>
  <c r="L975" i="2"/>
  <c r="L974" i="2" s="1"/>
  <c r="L973" i="2" s="1"/>
  <c r="L971" i="2"/>
  <c r="L970" i="2" s="1"/>
  <c r="L969" i="2" s="1"/>
  <c r="L967" i="2"/>
  <c r="L966" i="2" s="1"/>
  <c r="L965" i="2" s="1"/>
  <c r="L963" i="2"/>
  <c r="L961" i="2"/>
  <c r="L959" i="2"/>
  <c r="L955" i="2"/>
  <c r="L954" i="2" s="1"/>
  <c r="L953" i="2" s="1"/>
  <c r="L951" i="2"/>
  <c r="L950" i="2" s="1"/>
  <c r="L949" i="2" s="1"/>
  <c r="L947" i="2"/>
  <c r="L946" i="2" s="1"/>
  <c r="L944" i="2"/>
  <c r="L942" i="2"/>
  <c r="L941" i="2" s="1"/>
  <c r="L938" i="2"/>
  <c r="L937" i="2" s="1"/>
  <c r="L935" i="2"/>
  <c r="L934" i="2" s="1"/>
  <c r="L932" i="2"/>
  <c r="L930" i="2"/>
  <c r="L928" i="2"/>
  <c r="L924" i="2"/>
  <c r="L923" i="2" s="1"/>
  <c r="L922" i="2" s="1"/>
  <c r="L918" i="2"/>
  <c r="L917" i="2" s="1"/>
  <c r="L915" i="2"/>
  <c r="L912" i="2" s="1"/>
  <c r="L904" i="2"/>
  <c r="L903" i="2" s="1"/>
  <c r="L901" i="2"/>
  <c r="L900" i="2" s="1"/>
  <c r="L898" i="2"/>
  <c r="L896" i="2"/>
  <c r="L888" i="2"/>
  <c r="L886" i="2"/>
  <c r="L882" i="2"/>
  <c r="L881" i="2" s="1"/>
  <c r="L880" i="2" s="1"/>
  <c r="L878" i="2"/>
  <c r="L877" i="2" s="1"/>
  <c r="L875" i="2"/>
  <c r="L873" i="2"/>
  <c r="L868" i="2"/>
  <c r="L867" i="2" s="1"/>
  <c r="L866" i="2" s="1"/>
  <c r="L864" i="2"/>
  <c r="L863" i="2" s="1"/>
  <c r="L862" i="2" s="1"/>
  <c r="L859" i="2"/>
  <c r="L858" i="2" s="1"/>
  <c r="L857" i="2" s="1"/>
  <c r="L855" i="2"/>
  <c r="L853" i="2"/>
  <c r="L808" i="2"/>
  <c r="L807" i="2" s="1"/>
  <c r="L806" i="2" s="1"/>
  <c r="L803" i="2"/>
  <c r="L801" i="2"/>
  <c r="L797" i="2"/>
  <c r="L796" i="2" s="1"/>
  <c r="L795" i="2" s="1"/>
  <c r="L793" i="2"/>
  <c r="L791" i="2"/>
  <c r="L787" i="2"/>
  <c r="L786" i="2" s="1"/>
  <c r="L785" i="2" s="1"/>
  <c r="L783" i="2"/>
  <c r="L782" i="2" s="1"/>
  <c r="L781" i="2" s="1"/>
  <c r="L779" i="2"/>
  <c r="L778" i="2" s="1"/>
  <c r="L777" i="2" s="1"/>
  <c r="L773" i="2"/>
  <c r="L771" i="2"/>
  <c r="L768" i="2"/>
  <c r="L767" i="2" s="1"/>
  <c r="L759" i="2"/>
  <c r="L757" i="2"/>
  <c r="L753" i="2"/>
  <c r="L752" i="2" s="1"/>
  <c r="L751" i="2" s="1"/>
  <c r="L749" i="2"/>
  <c r="L748" i="2" s="1"/>
  <c r="L747" i="2" s="1"/>
  <c r="L744" i="2"/>
  <c r="L743" i="2" s="1"/>
  <c r="L742" i="2" s="1"/>
  <c r="L741" i="2" s="1"/>
  <c r="L735" i="2"/>
  <c r="L733" i="2"/>
  <c r="L729" i="2"/>
  <c r="L728" i="2" s="1"/>
  <c r="L727" i="2" s="1"/>
  <c r="L725" i="2"/>
  <c r="L724" i="2" s="1"/>
  <c r="L723" i="2" s="1"/>
  <c r="L719" i="2"/>
  <c r="L717" i="2"/>
  <c r="L713" i="2"/>
  <c r="L711" i="2"/>
  <c r="L705" i="2"/>
  <c r="L704" i="2" s="1"/>
  <c r="L703" i="2" s="1"/>
  <c r="L697" i="2"/>
  <c r="L696" i="2" s="1"/>
  <c r="L695" i="2" s="1"/>
  <c r="L693" i="2"/>
  <c r="L692" i="2" s="1"/>
  <c r="L691" i="2" s="1"/>
  <c r="L688" i="2"/>
  <c r="L687" i="2" s="1"/>
  <c r="L685" i="2"/>
  <c r="L684" i="2" s="1"/>
  <c r="L682" i="2"/>
  <c r="L681" i="2" s="1"/>
  <c r="L679" i="2"/>
  <c r="L678" i="2" s="1"/>
  <c r="L674" i="2"/>
  <c r="L673" i="2" s="1"/>
  <c r="L672" i="2" s="1"/>
  <c r="L670" i="2"/>
  <c r="L669" i="2" s="1"/>
  <c r="L668" i="2" s="1"/>
  <c r="L666" i="2"/>
  <c r="L664" i="2"/>
  <c r="L660" i="2"/>
  <c r="L659" i="2" s="1"/>
  <c r="L658" i="2" s="1"/>
  <c r="L655" i="2"/>
  <c r="L654" i="2" s="1"/>
  <c r="L653" i="2" s="1"/>
  <c r="L652" i="2" s="1"/>
  <c r="L649" i="2"/>
  <c r="L647" i="2"/>
  <c r="L644" i="2"/>
  <c r="L642" i="2"/>
  <c r="L640" i="2"/>
  <c r="L627" i="2"/>
  <c r="L626" i="2" s="1"/>
  <c r="L624" i="2"/>
  <c r="L623" i="2" s="1"/>
  <c r="L619" i="2"/>
  <c r="L618" i="2" s="1"/>
  <c r="L616" i="2"/>
  <c r="L615" i="2" s="1"/>
  <c r="L613" i="2"/>
  <c r="L612" i="2" s="1"/>
  <c r="L610" i="2"/>
  <c r="L609" i="2" s="1"/>
  <c r="L606" i="2"/>
  <c r="L605" i="2" s="1"/>
  <c r="L604" i="2" s="1"/>
  <c r="L602" i="2"/>
  <c r="L601" i="2" s="1"/>
  <c r="L600" i="2" s="1"/>
  <c r="L598" i="2"/>
  <c r="L597" i="2" s="1"/>
  <c r="L596" i="2" s="1"/>
  <c r="L594" i="2"/>
  <c r="L593" i="2" s="1"/>
  <c r="L591" i="2"/>
  <c r="L590" i="2" s="1"/>
  <c r="L587" i="2"/>
  <c r="L586" i="2" s="1"/>
  <c r="L585" i="2" s="1"/>
  <c r="L583" i="2"/>
  <c r="L581" i="2"/>
  <c r="L580" i="2"/>
  <c r="L579" i="2" s="1"/>
  <c r="L577" i="2"/>
  <c r="L575" i="2"/>
  <c r="L572" i="2"/>
  <c r="L570" i="2"/>
  <c r="L568" i="2"/>
  <c r="L562" i="2"/>
  <c r="L561" i="2" s="1"/>
  <c r="L560" i="2" s="1"/>
  <c r="L558" i="2"/>
  <c r="L557" i="2" s="1"/>
  <c r="L556" i="2" s="1"/>
  <c r="L554" i="2"/>
  <c r="L552" i="2"/>
  <c r="L548" i="2"/>
  <c r="L547" i="2" s="1"/>
  <c r="L546" i="2" s="1"/>
  <c r="L544" i="2"/>
  <c r="L542" i="2"/>
  <c r="L538" i="2"/>
  <c r="L536" i="2"/>
  <c r="L533" i="2"/>
  <c r="L531" i="2"/>
  <c r="L529" i="2"/>
  <c r="L527" i="2"/>
  <c r="L522" i="2"/>
  <c r="L520" i="2"/>
  <c r="L517" i="2"/>
  <c r="L515" i="2"/>
  <c r="L513" i="2"/>
  <c r="L507" i="2"/>
  <c r="L506" i="2" s="1"/>
  <c r="L504" i="2"/>
  <c r="L503" i="2" s="1"/>
  <c r="L498" i="2"/>
  <c r="L497" i="2" s="1"/>
  <c r="L496" i="2" s="1"/>
  <c r="L494" i="2"/>
  <c r="L493" i="2" s="1"/>
  <c r="L492" i="2" s="1"/>
  <c r="L489" i="2"/>
  <c r="L488" i="2" s="1"/>
  <c r="L486" i="2"/>
  <c r="L484" i="2"/>
  <c r="L481" i="2"/>
  <c r="L479" i="2"/>
  <c r="L477" i="2"/>
  <c r="L472" i="2"/>
  <c r="L470" i="2"/>
  <c r="L467" i="2"/>
  <c r="L465" i="2"/>
  <c r="L459" i="2"/>
  <c r="L458" i="2" s="1"/>
  <c r="L457" i="2" s="1"/>
  <c r="L455" i="2"/>
  <c r="L454" i="2" s="1"/>
  <c r="L453" i="2" s="1"/>
  <c r="L451" i="2"/>
  <c r="L450" i="2" s="1"/>
  <c r="L449" i="2" s="1"/>
  <c r="L447" i="2"/>
  <c r="L446" i="2" s="1"/>
  <c r="L445" i="2" s="1"/>
  <c r="L443" i="2"/>
  <c r="L442" i="2" s="1"/>
  <c r="L440" i="2"/>
  <c r="L439" i="2" s="1"/>
  <c r="L436" i="2"/>
  <c r="L435" i="2" s="1"/>
  <c r="L434" i="2" s="1"/>
  <c r="L432" i="2"/>
  <c r="L431" i="2" s="1"/>
  <c r="L430" i="2" s="1"/>
  <c r="L424" i="2"/>
  <c r="L423" i="2" s="1"/>
  <c r="L422" i="2" s="1"/>
  <c r="L418" i="2"/>
  <c r="L417" i="2" s="1"/>
  <c r="L416" i="2" s="1"/>
  <c r="L414" i="2"/>
  <c r="L413" i="2" s="1"/>
  <c r="L411" i="2"/>
  <c r="L410" i="2" s="1"/>
  <c r="L406" i="2"/>
  <c r="L404" i="2"/>
  <c r="L399" i="2"/>
  <c r="L398" i="2" s="1"/>
  <c r="L397" i="2" s="1"/>
  <c r="L395" i="2"/>
  <c r="L394" i="2" s="1"/>
  <c r="L393" i="2" s="1"/>
  <c r="L391" i="2"/>
  <c r="L389" i="2"/>
  <c r="L387" i="2"/>
  <c r="L383" i="2"/>
  <c r="L382" i="2" s="1"/>
  <c r="L381" i="2" s="1"/>
  <c r="L379" i="2"/>
  <c r="L378" i="2" s="1"/>
  <c r="L376" i="2"/>
  <c r="L375" i="2" s="1"/>
  <c r="L372" i="2"/>
  <c r="L371" i="2" s="1"/>
  <c r="L369" i="2"/>
  <c r="L367" i="2"/>
  <c r="L364" i="2"/>
  <c r="L362" i="2"/>
  <c r="L360" i="2"/>
  <c r="L356" i="2"/>
  <c r="L355" i="2" s="1"/>
  <c r="L353" i="2"/>
  <c r="L352" i="2" s="1"/>
  <c r="L350" i="2"/>
  <c r="L349" i="2" s="1"/>
  <c r="L347" i="2"/>
  <c r="L346" i="2" s="1"/>
  <c r="L344" i="2"/>
  <c r="L343" i="2" s="1"/>
  <c r="L341" i="2"/>
  <c r="L339" i="2"/>
  <c r="L337" i="2"/>
  <c r="L334" i="2"/>
  <c r="L332" i="2"/>
  <c r="L330" i="2"/>
  <c r="L327" i="2"/>
  <c r="L325" i="2"/>
  <c r="L323" i="2"/>
  <c r="L320" i="2"/>
  <c r="L318" i="2"/>
  <c r="L316" i="2"/>
  <c r="L313" i="2"/>
  <c r="L311" i="2"/>
  <c r="L309" i="2"/>
  <c r="L306" i="2"/>
  <c r="L305" i="2" s="1"/>
  <c r="L303" i="2"/>
  <c r="L302" i="2" s="1"/>
  <c r="L300" i="2"/>
  <c r="L299" i="2" s="1"/>
  <c r="L297" i="2"/>
  <c r="L295" i="2"/>
  <c r="L292" i="2"/>
  <c r="L291" i="2" s="1"/>
  <c r="L289" i="2"/>
  <c r="L288" i="2" s="1"/>
  <c r="L286" i="2"/>
  <c r="L284" i="2"/>
  <c r="L282" i="2"/>
  <c r="L279" i="2"/>
  <c r="L277" i="2"/>
  <c r="L274" i="2"/>
  <c r="L272" i="2"/>
  <c r="L269" i="2"/>
  <c r="L267" i="2"/>
  <c r="L265" i="2"/>
  <c r="L261" i="2"/>
  <c r="L260" i="2" s="1"/>
  <c r="L259" i="2" s="1"/>
  <c r="L254" i="2"/>
  <c r="L252" i="2"/>
  <c r="L249" i="2"/>
  <c r="L247" i="2"/>
  <c r="L245" i="2"/>
  <c r="L239" i="2"/>
  <c r="L237" i="2"/>
  <c r="L236" i="2" s="1"/>
  <c r="L235" i="2" s="1"/>
  <c r="L234" i="2" s="1"/>
  <c r="L228" i="2"/>
  <c r="L227" i="2" s="1"/>
  <c r="L226" i="2" s="1"/>
  <c r="L224" i="2"/>
  <c r="L223" i="2" s="1"/>
  <c r="L222" i="2" s="1"/>
  <c r="L220" i="2"/>
  <c r="L219" i="2" s="1"/>
  <c r="L218" i="2" s="1"/>
  <c r="L216" i="2"/>
  <c r="L215" i="2" s="1"/>
  <c r="L214" i="2" s="1"/>
  <c r="L212" i="2"/>
  <c r="L211" i="2" s="1"/>
  <c r="L210" i="2" s="1"/>
  <c r="L208" i="2"/>
  <c r="L207" i="2" s="1"/>
  <c r="L206" i="2" s="1"/>
  <c r="L202" i="2"/>
  <c r="L201" i="2" s="1"/>
  <c r="L199" i="2"/>
  <c r="L198" i="2" s="1"/>
  <c r="L195" i="2"/>
  <c r="L194" i="2" s="1"/>
  <c r="L193" i="2" s="1"/>
  <c r="L191" i="2"/>
  <c r="L190" i="2" s="1"/>
  <c r="L188" i="2"/>
  <c r="L187" i="2" s="1"/>
  <c r="L183" i="2"/>
  <c r="L181" i="2"/>
  <c r="L177" i="2"/>
  <c r="L176" i="2" s="1"/>
  <c r="L175" i="2" s="1"/>
  <c r="L172" i="2"/>
  <c r="L171" i="2" s="1"/>
  <c r="L170" i="2" s="1"/>
  <c r="L169" i="2" s="1"/>
  <c r="L166" i="2"/>
  <c r="L165" i="2" s="1"/>
  <c r="L164" i="2" s="1"/>
  <c r="L162" i="2"/>
  <c r="L161" i="2" s="1"/>
  <c r="L160" i="2" s="1"/>
  <c r="L158" i="2"/>
  <c r="L157" i="2" s="1"/>
  <c r="L156" i="2" s="1"/>
  <c r="L148" i="2"/>
  <c r="L146" i="2"/>
  <c r="L140" i="2"/>
  <c r="L139" i="2" s="1"/>
  <c r="L138" i="2" s="1"/>
  <c r="L137" i="2" s="1"/>
  <c r="L135" i="2"/>
  <c r="L133" i="2"/>
  <c r="L129" i="2"/>
  <c r="L128" i="2" s="1"/>
  <c r="L126" i="2"/>
  <c r="L124" i="2"/>
  <c r="L121" i="2"/>
  <c r="L119" i="2"/>
  <c r="L112" i="2"/>
  <c r="L111" i="2" s="1"/>
  <c r="L109" i="2"/>
  <c r="L107" i="2"/>
  <c r="L103" i="2"/>
  <c r="L101" i="2"/>
  <c r="L98" i="2"/>
  <c r="L97" i="2" s="1"/>
  <c r="L95" i="2"/>
  <c r="L93" i="2"/>
  <c r="L90" i="2"/>
  <c r="L88" i="2"/>
  <c r="L85" i="2"/>
  <c r="L83" i="2"/>
  <c r="L80" i="2"/>
  <c r="L78" i="2"/>
  <c r="L75" i="2"/>
  <c r="L73" i="2"/>
  <c r="L69" i="2"/>
  <c r="L68" i="2" s="1"/>
  <c r="L66" i="2"/>
  <c r="L65" i="2" s="1"/>
  <c r="L63" i="2"/>
  <c r="L62" i="2" s="1"/>
  <c r="L60" i="2"/>
  <c r="L59" i="2" s="1"/>
  <c r="L57" i="2"/>
  <c r="L56" i="2" s="1"/>
  <c r="L54" i="2"/>
  <c r="L53" i="2" s="1"/>
  <c r="L49" i="2"/>
  <c r="L48" i="2" s="1"/>
  <c r="L46" i="2"/>
  <c r="L45" i="2" s="1"/>
  <c r="L40" i="2"/>
  <c r="L38" i="2"/>
  <c r="L29" i="2"/>
  <c r="L28" i="2" s="1"/>
  <c r="L27" i="2" s="1"/>
  <c r="L25" i="2"/>
  <c r="L24" i="2" s="1"/>
  <c r="L22" i="2"/>
  <c r="L21" i="2" s="1"/>
  <c r="L17" i="2"/>
  <c r="L14" i="2" s="1"/>
  <c r="L12" i="2"/>
  <c r="L11" i="2" s="1"/>
  <c r="L118" i="2" l="1"/>
  <c r="L690" i="2"/>
  <c r="L622" i="2"/>
  <c r="L1033" i="2"/>
  <c r="L908" i="2"/>
  <c r="L907" i="2" s="1"/>
  <c r="L906" i="2" s="1"/>
  <c r="L205" i="2"/>
  <c r="L204" i="2" s="1"/>
  <c r="L123" i="2"/>
  <c r="K634" i="2"/>
  <c r="M633" i="2"/>
  <c r="K633" i="2" s="1"/>
  <c r="K635" i="2"/>
  <c r="L114" i="2"/>
  <c r="M629" i="2"/>
  <c r="K629" i="2" s="1"/>
  <c r="K630" i="2"/>
  <c r="K631" i="2"/>
  <c r="L927" i="2"/>
  <c r="L926" i="2" s="1"/>
  <c r="L986" i="2"/>
  <c r="L985" i="2" s="1"/>
  <c r="L1050" i="2"/>
  <c r="M890" i="2"/>
  <c r="K890" i="2" s="1"/>
  <c r="K891" i="2"/>
  <c r="K892" i="2"/>
  <c r="L386" i="2"/>
  <c r="L385" i="2" s="1"/>
  <c r="L476" i="2"/>
  <c r="L82" i="2"/>
  <c r="L359" i="2"/>
  <c r="L541" i="2"/>
  <c r="L540" i="2" s="1"/>
  <c r="L663" i="2"/>
  <c r="L662" i="2" s="1"/>
  <c r="L657" i="2" s="1"/>
  <c r="L885" i="2"/>
  <c r="L884" i="2" s="1"/>
  <c r="L145" i="2"/>
  <c r="L144" i="2" s="1"/>
  <c r="L143" i="2" s="1"/>
  <c r="L438" i="2"/>
  <c r="L420" i="2" s="1"/>
  <c r="L519" i="2"/>
  <c r="L551" i="2"/>
  <c r="L550" i="2" s="1"/>
  <c r="L710" i="2"/>
  <c r="L709" i="2" s="1"/>
  <c r="L756" i="2"/>
  <c r="L755" i="2" s="1"/>
  <c r="L746" i="2" s="1"/>
  <c r="L77" i="2"/>
  <c r="L92" i="2"/>
  <c r="L106" i="2"/>
  <c r="L276" i="2"/>
  <c r="L374" i="2"/>
  <c r="L567" i="2"/>
  <c r="L800" i="2"/>
  <c r="L799" i="2" s="1"/>
  <c r="L958" i="2"/>
  <c r="L957" i="2" s="1"/>
  <c r="L186" i="2"/>
  <c r="L995" i="2"/>
  <c r="L72" i="2"/>
  <c r="L315" i="2"/>
  <c r="L512" i="2"/>
  <c r="L770" i="2"/>
  <c r="L766" i="2" s="1"/>
  <c r="L765" i="2" s="1"/>
  <c r="L895" i="2"/>
  <c r="L894" i="2" s="1"/>
  <c r="L87" i="2"/>
  <c r="L132" i="2"/>
  <c r="L131" i="2" s="1"/>
  <c r="L329" i="2"/>
  <c r="L180" i="2"/>
  <c r="L179" i="2" s="1"/>
  <c r="L174" i="2" s="1"/>
  <c r="L168" i="2" s="1"/>
  <c r="L403" i="2"/>
  <c r="L402" i="2" s="1"/>
  <c r="L469" i="2"/>
  <c r="L589" i="2"/>
  <c r="L716" i="2"/>
  <c r="L715" i="2" s="1"/>
  <c r="L790" i="2"/>
  <c r="L789" i="2" s="1"/>
  <c r="L852" i="2"/>
  <c r="L851" i="2" s="1"/>
  <c r="L850" i="2" s="1"/>
  <c r="L1012" i="2"/>
  <c r="L1011" i="2" s="1"/>
  <c r="L1010" i="2" s="1"/>
  <c r="L155" i="2"/>
  <c r="L151" i="2" s="1"/>
  <c r="L150" i="2" s="1"/>
  <c r="L142" i="2" s="1"/>
  <c r="L37" i="2"/>
  <c r="L36" i="2" s="1"/>
  <c r="L264" i="2"/>
  <c r="L281" i="2"/>
  <c r="L308" i="2"/>
  <c r="L322" i="2"/>
  <c r="L336" i="2"/>
  <c r="L526" i="2"/>
  <c r="L639" i="2"/>
  <c r="L732" i="2"/>
  <c r="L731" i="2" s="1"/>
  <c r="L722" i="2" s="1"/>
  <c r="L721" i="2" s="1"/>
  <c r="L872" i="2"/>
  <c r="L871" i="2" s="1"/>
  <c r="L244" i="2"/>
  <c r="L940" i="2"/>
  <c r="L52" i="2"/>
  <c r="L100" i="2"/>
  <c r="L464" i="2"/>
  <c r="L861" i="2"/>
  <c r="L20" i="2"/>
  <c r="L19" i="2" s="1"/>
  <c r="L197" i="2"/>
  <c r="L294" i="2"/>
  <c r="L491" i="2"/>
  <c r="L608" i="2"/>
  <c r="M737" i="2"/>
  <c r="K737" i="2" s="1"/>
  <c r="K738" i="2"/>
  <c r="K739" i="2"/>
  <c r="L646" i="2"/>
  <c r="L574" i="2"/>
  <c r="L535" i="2"/>
  <c r="L483" i="2"/>
  <c r="L366" i="2"/>
  <c r="L271" i="2"/>
  <c r="L251" i="2"/>
  <c r="L502" i="2"/>
  <c r="L501" i="2" s="1"/>
  <c r="L500" i="2" s="1"/>
  <c r="L10" i="2"/>
  <c r="L9" i="2" s="1"/>
  <c r="L677" i="2"/>
  <c r="L676" i="2" s="1"/>
  <c r="L409" i="2"/>
  <c r="L1059" i="2"/>
  <c r="L71" i="2" l="1"/>
  <c r="L920" i="2"/>
  <c r="L638" i="2"/>
  <c r="L637" i="2" s="1"/>
  <c r="L243" i="2"/>
  <c r="L358" i="2"/>
  <c r="L31" i="2"/>
  <c r="L185" i="2"/>
  <c r="L463" i="2"/>
  <c r="L462" i="2" s="1"/>
  <c r="L870" i="2"/>
  <c r="L511" i="2"/>
  <c r="L475" i="2"/>
  <c r="L474" i="2" s="1"/>
  <c r="L708" i="2"/>
  <c r="L707" i="2" s="1"/>
  <c r="L651" i="2"/>
  <c r="L776" i="2"/>
  <c r="L775" i="2" s="1"/>
  <c r="L525" i="2"/>
  <c r="L524" i="2" s="1"/>
  <c r="L566" i="2"/>
  <c r="L564" i="2" s="1"/>
  <c r="L8" i="2"/>
  <c r="L263" i="2"/>
  <c r="L241" i="2" l="1"/>
  <c r="L461" i="2"/>
  <c r="L509" i="2"/>
  <c r="L1071" i="2" s="1"/>
  <c r="M1053" i="2"/>
  <c r="M963" i="2"/>
  <c r="M961" i="2"/>
  <c r="M944" i="2"/>
  <c r="M886" i="2"/>
  <c r="M552" i="2"/>
  <c r="M379" i="2"/>
  <c r="M378" i="2" s="1"/>
  <c r="M364" i="2"/>
  <c r="M362" i="2"/>
  <c r="M360" i="2"/>
  <c r="M282" i="2"/>
  <c r="M286" i="2"/>
  <c r="M284" i="2"/>
  <c r="M279" i="2"/>
  <c r="M277" i="2"/>
  <c r="M274" i="2"/>
  <c r="M272" i="2"/>
  <c r="M269" i="2"/>
  <c r="M267" i="2"/>
  <c r="M265" i="2"/>
  <c r="M183" i="2"/>
  <c r="M181" i="2"/>
  <c r="M177" i="2"/>
  <c r="M172" i="2"/>
  <c r="M148" i="2"/>
  <c r="M146" i="2"/>
  <c r="M140" i="2"/>
  <c r="M129" i="2"/>
  <c r="M128" i="2" s="1"/>
  <c r="M126" i="2"/>
  <c r="M124" i="2"/>
  <c r="M121" i="2"/>
  <c r="M119" i="2"/>
  <c r="M112" i="2"/>
  <c r="M111" i="2" s="1"/>
  <c r="M109" i="2"/>
  <c r="M107" i="2"/>
  <c r="M103" i="2"/>
  <c r="M101" i="2"/>
  <c r="M98" i="2"/>
  <c r="M97" i="2" s="1"/>
  <c r="M95" i="2"/>
  <c r="M93" i="2"/>
  <c r="M90" i="2"/>
  <c r="M88" i="2"/>
  <c r="M85" i="2"/>
  <c r="M83" i="2"/>
  <c r="M80" i="2"/>
  <c r="M78" i="2"/>
  <c r="M75" i="2"/>
  <c r="M73" i="2"/>
  <c r="M69" i="2"/>
  <c r="M68" i="2" s="1"/>
  <c r="M66" i="2"/>
  <c r="M65" i="2" s="1"/>
  <c r="M63" i="2"/>
  <c r="M62" i="2" s="1"/>
  <c r="M60" i="2"/>
  <c r="M59" i="2" s="1"/>
  <c r="M57" i="2"/>
  <c r="M56" i="2" s="1"/>
  <c r="M54" i="2"/>
  <c r="M53" i="2" s="1"/>
  <c r="M49" i="2"/>
  <c r="M48" i="2" s="1"/>
  <c r="M46" i="2"/>
  <c r="M45" i="2" s="1"/>
  <c r="M40" i="2"/>
  <c r="M38" i="2"/>
  <c r="M527" i="2"/>
  <c r="M118" i="2" l="1"/>
  <c r="M37" i="2"/>
  <c r="M82" i="2"/>
  <c r="M72" i="2"/>
  <c r="M92" i="2"/>
  <c r="M87" i="2"/>
  <c r="M77" i="2"/>
  <c r="M123" i="2"/>
  <c r="M114" i="2"/>
  <c r="M106" i="2"/>
  <c r="M100" i="2"/>
  <c r="M959" i="2"/>
  <c r="M942" i="2"/>
  <c r="M554" i="2"/>
  <c r="M71" i="2" l="1"/>
  <c r="M188" i="2"/>
  <c r="M187" i="2" s="1"/>
  <c r="M1069" i="2"/>
  <c r="M1068" i="2" s="1"/>
  <c r="M1067" i="2" s="1"/>
  <c r="M1066" i="2" s="1"/>
  <c r="M1064" i="2"/>
  <c r="M1063" i="2" s="1"/>
  <c r="M1061" i="2"/>
  <c r="M1060" i="2" s="1"/>
  <c r="M1057" i="2"/>
  <c r="M1056" i="2" s="1"/>
  <c r="M1055" i="2" s="1"/>
  <c r="M1052" i="2"/>
  <c r="M1051" i="2" s="1"/>
  <c r="M1044" i="2"/>
  <c r="M1043" i="2" s="1"/>
  <c r="M1042" i="2" s="1"/>
  <c r="M1040" i="2"/>
  <c r="M1039" i="2" s="1"/>
  <c r="M1038" i="2" s="1"/>
  <c r="M1036" i="2"/>
  <c r="M1035" i="2" s="1"/>
  <c r="M1034" i="2" s="1"/>
  <c r="M1031" i="2"/>
  <c r="M1030" i="2" s="1"/>
  <c r="M1029" i="2" s="1"/>
  <c r="M1027" i="2"/>
  <c r="M1026" i="2" s="1"/>
  <c r="M1025" i="2" s="1"/>
  <c r="M1023" i="2"/>
  <c r="M1022" i="2" s="1"/>
  <c r="M1021" i="2" s="1"/>
  <c r="M1019" i="2"/>
  <c r="M1018" i="2" s="1"/>
  <c r="M1017" i="2" s="1"/>
  <c r="M1015" i="2"/>
  <c r="M1013" i="2"/>
  <c r="M1008" i="2"/>
  <c r="M1007" i="2" s="1"/>
  <c r="M1006" i="2" s="1"/>
  <c r="M1004" i="2"/>
  <c r="M1003" i="2" s="1"/>
  <c r="M1002" i="2" s="1"/>
  <c r="M1000" i="2"/>
  <c r="M999" i="2" s="1"/>
  <c r="M997" i="2"/>
  <c r="M996" i="2" s="1"/>
  <c r="M993" i="2"/>
  <c r="M992" i="2" s="1"/>
  <c r="M991" i="2" s="1"/>
  <c r="M989" i="2"/>
  <c r="M987" i="2"/>
  <c r="M983" i="2"/>
  <c r="M982" i="2" s="1"/>
  <c r="M981" i="2" s="1"/>
  <c r="M979" i="2"/>
  <c r="M978" i="2" s="1"/>
  <c r="M977" i="2" s="1"/>
  <c r="M975" i="2"/>
  <c r="M974" i="2" s="1"/>
  <c r="M973" i="2" s="1"/>
  <c r="M971" i="2"/>
  <c r="M970" i="2" s="1"/>
  <c r="M969" i="2" s="1"/>
  <c r="M967" i="2"/>
  <c r="M966" i="2" s="1"/>
  <c r="M965" i="2" s="1"/>
  <c r="M958" i="2"/>
  <c r="M957" i="2" s="1"/>
  <c r="M955" i="2"/>
  <c r="M954" i="2" s="1"/>
  <c r="M953" i="2" s="1"/>
  <c r="M951" i="2"/>
  <c r="M950" i="2" s="1"/>
  <c r="M949" i="2" s="1"/>
  <c r="M947" i="2"/>
  <c r="M946" i="2" s="1"/>
  <c r="M941" i="2"/>
  <c r="M938" i="2"/>
  <c r="M937" i="2" s="1"/>
  <c r="M935" i="2"/>
  <c r="M934" i="2" s="1"/>
  <c r="M932" i="2"/>
  <c r="M930" i="2"/>
  <c r="M928" i="2"/>
  <c r="M924" i="2"/>
  <c r="M923" i="2" s="1"/>
  <c r="M922" i="2" s="1"/>
  <c r="M918" i="2"/>
  <c r="M917" i="2" s="1"/>
  <c r="M915" i="2"/>
  <c r="M912" i="2" s="1"/>
  <c r="M904" i="2"/>
  <c r="M903" i="2" s="1"/>
  <c r="M901" i="2"/>
  <c r="M900" i="2" s="1"/>
  <c r="M898" i="2"/>
  <c r="M896" i="2"/>
  <c r="M888" i="2"/>
  <c r="M885" i="2" s="1"/>
  <c r="M884" i="2" s="1"/>
  <c r="M882" i="2"/>
  <c r="M881" i="2" s="1"/>
  <c r="M880" i="2" s="1"/>
  <c r="M878" i="2"/>
  <c r="M877" i="2" s="1"/>
  <c r="M875" i="2"/>
  <c r="M873" i="2"/>
  <c r="M868" i="2"/>
  <c r="M867" i="2" s="1"/>
  <c r="M866" i="2" s="1"/>
  <c r="M864" i="2"/>
  <c r="M863" i="2" s="1"/>
  <c r="M862" i="2" s="1"/>
  <c r="M859" i="2"/>
  <c r="M858" i="2" s="1"/>
  <c r="M857" i="2" s="1"/>
  <c r="M855" i="2"/>
  <c r="M853" i="2"/>
  <c r="M808" i="2"/>
  <c r="M807" i="2" s="1"/>
  <c r="M806" i="2" s="1"/>
  <c r="M803" i="2"/>
  <c r="M801" i="2"/>
  <c r="M797" i="2"/>
  <c r="M796" i="2" s="1"/>
  <c r="M795" i="2" s="1"/>
  <c r="M793" i="2"/>
  <c r="M791" i="2"/>
  <c r="M787" i="2"/>
  <c r="M786" i="2" s="1"/>
  <c r="M785" i="2" s="1"/>
  <c r="M783" i="2"/>
  <c r="M782" i="2" s="1"/>
  <c r="M781" i="2" s="1"/>
  <c r="M779" i="2"/>
  <c r="M778" i="2" s="1"/>
  <c r="M777" i="2" s="1"/>
  <c r="M773" i="2"/>
  <c r="M771" i="2"/>
  <c r="M768" i="2"/>
  <c r="M767" i="2" s="1"/>
  <c r="M759" i="2"/>
  <c r="M757" i="2"/>
  <c r="M753" i="2"/>
  <c r="M752" i="2" s="1"/>
  <c r="M751" i="2" s="1"/>
  <c r="M749" i="2"/>
  <c r="M748" i="2" s="1"/>
  <c r="M747" i="2" s="1"/>
  <c r="M744" i="2"/>
  <c r="M743" i="2" s="1"/>
  <c r="M742" i="2" s="1"/>
  <c r="M741" i="2" s="1"/>
  <c r="M735" i="2"/>
  <c r="M733" i="2"/>
  <c r="M729" i="2"/>
  <c r="M728" i="2" s="1"/>
  <c r="M727" i="2" s="1"/>
  <c r="M725" i="2"/>
  <c r="M724" i="2" s="1"/>
  <c r="M723" i="2" s="1"/>
  <c r="M719" i="2"/>
  <c r="M717" i="2"/>
  <c r="M713" i="2"/>
  <c r="M711" i="2"/>
  <c r="M705" i="2"/>
  <c r="M704" i="2" s="1"/>
  <c r="M703" i="2" s="1"/>
  <c r="M697" i="2"/>
  <c r="M696" i="2" s="1"/>
  <c r="M695" i="2" s="1"/>
  <c r="M693" i="2"/>
  <c r="M692" i="2" s="1"/>
  <c r="M691" i="2" s="1"/>
  <c r="M688" i="2"/>
  <c r="M687" i="2" s="1"/>
  <c r="M685" i="2"/>
  <c r="M684" i="2" s="1"/>
  <c r="M682" i="2"/>
  <c r="M681" i="2" s="1"/>
  <c r="M679" i="2"/>
  <c r="M678" i="2" s="1"/>
  <c r="M674" i="2"/>
  <c r="M673" i="2" s="1"/>
  <c r="M672" i="2" s="1"/>
  <c r="M670" i="2"/>
  <c r="M669" i="2" s="1"/>
  <c r="M668" i="2" s="1"/>
  <c r="M666" i="2"/>
  <c r="M664" i="2"/>
  <c r="M660" i="2"/>
  <c r="M659" i="2" s="1"/>
  <c r="M658" i="2" s="1"/>
  <c r="M655" i="2"/>
  <c r="M654" i="2" s="1"/>
  <c r="M653" i="2" s="1"/>
  <c r="M652" i="2" s="1"/>
  <c r="M649" i="2"/>
  <c r="M647" i="2"/>
  <c r="M644" i="2"/>
  <c r="M642" i="2"/>
  <c r="M640" i="2"/>
  <c r="M627" i="2"/>
  <c r="M626" i="2" s="1"/>
  <c r="M624" i="2"/>
  <c r="M623" i="2" s="1"/>
  <c r="M619" i="2"/>
  <c r="M618" i="2" s="1"/>
  <c r="M616" i="2"/>
  <c r="M615" i="2" s="1"/>
  <c r="M613" i="2"/>
  <c r="M612" i="2" s="1"/>
  <c r="M610" i="2"/>
  <c r="M609" i="2" s="1"/>
  <c r="M606" i="2"/>
  <c r="M605" i="2" s="1"/>
  <c r="M604" i="2" s="1"/>
  <c r="M602" i="2"/>
  <c r="M601" i="2" s="1"/>
  <c r="M600" i="2" s="1"/>
  <c r="M598" i="2"/>
  <c r="M597" i="2" s="1"/>
  <c r="M596" i="2" s="1"/>
  <c r="M594" i="2"/>
  <c r="M593" i="2" s="1"/>
  <c r="M591" i="2"/>
  <c r="M590" i="2" s="1"/>
  <c r="M587" i="2"/>
  <c r="M586" i="2" s="1"/>
  <c r="M585" i="2" s="1"/>
  <c r="M583" i="2"/>
  <c r="M581" i="2"/>
  <c r="M580" i="2"/>
  <c r="M579" i="2" s="1"/>
  <c r="M577" i="2"/>
  <c r="M575" i="2"/>
  <c r="M572" i="2"/>
  <c r="M570" i="2"/>
  <c r="M568" i="2"/>
  <c r="M562" i="2"/>
  <c r="M561" i="2" s="1"/>
  <c r="M560" i="2" s="1"/>
  <c r="M558" i="2"/>
  <c r="M557" i="2" s="1"/>
  <c r="M556" i="2" s="1"/>
  <c r="M551" i="2"/>
  <c r="M550" i="2" s="1"/>
  <c r="M548" i="2"/>
  <c r="M547" i="2" s="1"/>
  <c r="M546" i="2" s="1"/>
  <c r="M544" i="2"/>
  <c r="M542" i="2"/>
  <c r="M538" i="2"/>
  <c r="M536" i="2"/>
  <c r="M533" i="2"/>
  <c r="M531" i="2"/>
  <c r="M529" i="2"/>
  <c r="M522" i="2"/>
  <c r="M520" i="2"/>
  <c r="M517" i="2"/>
  <c r="M515" i="2"/>
  <c r="M513" i="2"/>
  <c r="M507" i="2"/>
  <c r="M506" i="2" s="1"/>
  <c r="M504" i="2"/>
  <c r="M503" i="2" s="1"/>
  <c r="M498" i="2"/>
  <c r="M497" i="2" s="1"/>
  <c r="M496" i="2" s="1"/>
  <c r="M494" i="2"/>
  <c r="M493" i="2" s="1"/>
  <c r="M492" i="2" s="1"/>
  <c r="M489" i="2"/>
  <c r="M488" i="2" s="1"/>
  <c r="M486" i="2"/>
  <c r="M484" i="2"/>
  <c r="M481" i="2"/>
  <c r="M479" i="2"/>
  <c r="M477" i="2"/>
  <c r="M472" i="2"/>
  <c r="M470" i="2"/>
  <c r="M467" i="2"/>
  <c r="M465" i="2"/>
  <c r="M459" i="2"/>
  <c r="M458" i="2" s="1"/>
  <c r="M457" i="2" s="1"/>
  <c r="M455" i="2"/>
  <c r="M454" i="2" s="1"/>
  <c r="M453" i="2" s="1"/>
  <c r="M451" i="2"/>
  <c r="M450" i="2" s="1"/>
  <c r="M449" i="2" s="1"/>
  <c r="M447" i="2"/>
  <c r="M446" i="2" s="1"/>
  <c r="M445" i="2" s="1"/>
  <c r="M443" i="2"/>
  <c r="M442" i="2" s="1"/>
  <c r="M440" i="2"/>
  <c r="M439" i="2" s="1"/>
  <c r="M436" i="2"/>
  <c r="M435" i="2" s="1"/>
  <c r="M434" i="2" s="1"/>
  <c r="M432" i="2"/>
  <c r="M431" i="2" s="1"/>
  <c r="M430" i="2" s="1"/>
  <c r="M424" i="2"/>
  <c r="M423" i="2" s="1"/>
  <c r="M422" i="2" s="1"/>
  <c r="M418" i="2"/>
  <c r="M417" i="2" s="1"/>
  <c r="M416" i="2" s="1"/>
  <c r="M414" i="2"/>
  <c r="M413" i="2" s="1"/>
  <c r="M411" i="2"/>
  <c r="M410" i="2" s="1"/>
  <c r="M406" i="2"/>
  <c r="M404" i="2"/>
  <c r="M399" i="2"/>
  <c r="M398" i="2" s="1"/>
  <c r="M397" i="2" s="1"/>
  <c r="M395" i="2"/>
  <c r="M394" i="2" s="1"/>
  <c r="M393" i="2" s="1"/>
  <c r="M391" i="2"/>
  <c r="M389" i="2"/>
  <c r="M387" i="2"/>
  <c r="M383" i="2"/>
  <c r="M382" i="2" s="1"/>
  <c r="M381" i="2" s="1"/>
  <c r="M376" i="2"/>
  <c r="M375" i="2" s="1"/>
  <c r="M374" i="2" s="1"/>
  <c r="M372" i="2"/>
  <c r="M371" i="2" s="1"/>
  <c r="M369" i="2"/>
  <c r="M367" i="2"/>
  <c r="M359" i="2"/>
  <c r="M356" i="2"/>
  <c r="M355" i="2" s="1"/>
  <c r="M353" i="2"/>
  <c r="M352" i="2" s="1"/>
  <c r="M350" i="2"/>
  <c r="M349" i="2" s="1"/>
  <c r="M347" i="2"/>
  <c r="M346" i="2" s="1"/>
  <c r="M344" i="2"/>
  <c r="M343" i="2" s="1"/>
  <c r="M341" i="2"/>
  <c r="M339" i="2"/>
  <c r="M337" i="2"/>
  <c r="M334" i="2"/>
  <c r="M332" i="2"/>
  <c r="M330" i="2"/>
  <c r="M327" i="2"/>
  <c r="M325" i="2"/>
  <c r="M323" i="2"/>
  <c r="M320" i="2"/>
  <c r="M318" i="2"/>
  <c r="M316" i="2"/>
  <c r="M313" i="2"/>
  <c r="M311" i="2"/>
  <c r="M309" i="2"/>
  <c r="M306" i="2"/>
  <c r="M305" i="2" s="1"/>
  <c r="M303" i="2"/>
  <c r="M302" i="2" s="1"/>
  <c r="M300" i="2"/>
  <c r="M299" i="2" s="1"/>
  <c r="M297" i="2"/>
  <c r="M295" i="2"/>
  <c r="M292" i="2"/>
  <c r="M291" i="2" s="1"/>
  <c r="M289" i="2"/>
  <c r="M288" i="2" s="1"/>
  <c r="M281" i="2"/>
  <c r="M276" i="2"/>
  <c r="M271" i="2"/>
  <c r="M264" i="2"/>
  <c r="M261" i="2"/>
  <c r="M260" i="2" s="1"/>
  <c r="M259" i="2" s="1"/>
  <c r="M254" i="2"/>
  <c r="M252" i="2"/>
  <c r="M249" i="2"/>
  <c r="M247" i="2"/>
  <c r="M245" i="2"/>
  <c r="M239" i="2"/>
  <c r="M237" i="2"/>
  <c r="M236" i="2" s="1"/>
  <c r="M235" i="2" s="1"/>
  <c r="M234" i="2" s="1"/>
  <c r="M228" i="2"/>
  <c r="M227" i="2" s="1"/>
  <c r="M226" i="2" s="1"/>
  <c r="M224" i="2"/>
  <c r="M223" i="2" s="1"/>
  <c r="M222" i="2" s="1"/>
  <c r="M220" i="2"/>
  <c r="M219" i="2" s="1"/>
  <c r="M218" i="2" s="1"/>
  <c r="M216" i="2"/>
  <c r="M215" i="2" s="1"/>
  <c r="M214" i="2" s="1"/>
  <c r="M212" i="2"/>
  <c r="M211" i="2" s="1"/>
  <c r="M210" i="2" s="1"/>
  <c r="M208" i="2"/>
  <c r="M207" i="2" s="1"/>
  <c r="M206" i="2" s="1"/>
  <c r="M690" i="2" l="1"/>
  <c r="M1033" i="2"/>
  <c r="M908" i="2"/>
  <c r="M907" i="2" s="1"/>
  <c r="M906" i="2" s="1"/>
  <c r="M205" i="2"/>
  <c r="M204" i="2" s="1"/>
  <c r="M622" i="2"/>
  <c r="M986" i="2"/>
  <c r="M985" i="2" s="1"/>
  <c r="M940" i="2"/>
  <c r="M1050" i="2"/>
  <c r="M1012" i="2"/>
  <c r="M1011" i="2" s="1"/>
  <c r="M1010" i="2" s="1"/>
  <c r="M491" i="2"/>
  <c r="M1059" i="2"/>
  <c r="M995" i="2"/>
  <c r="M895" i="2"/>
  <c r="M894" i="2" s="1"/>
  <c r="M872" i="2"/>
  <c r="M871" i="2" s="1"/>
  <c r="M861" i="2"/>
  <c r="M852" i="2"/>
  <c r="M851" i="2" s="1"/>
  <c r="M850" i="2" s="1"/>
  <c r="M800" i="2"/>
  <c r="M799" i="2" s="1"/>
  <c r="M790" i="2"/>
  <c r="M789" i="2" s="1"/>
  <c r="M770" i="2"/>
  <c r="M766" i="2" s="1"/>
  <c r="M765" i="2" s="1"/>
  <c r="M756" i="2"/>
  <c r="M755" i="2" s="1"/>
  <c r="M746" i="2" s="1"/>
  <c r="M732" i="2"/>
  <c r="M731" i="2" s="1"/>
  <c r="M722" i="2" s="1"/>
  <c r="M716" i="2"/>
  <c r="M715" i="2" s="1"/>
  <c r="M710" i="2"/>
  <c r="M709" i="2" s="1"/>
  <c r="M677" i="2"/>
  <c r="M676" i="2" s="1"/>
  <c r="M663" i="2"/>
  <c r="M662" i="2" s="1"/>
  <c r="M657" i="2" s="1"/>
  <c r="M646" i="2"/>
  <c r="M639" i="2"/>
  <c r="M608" i="2"/>
  <c r="M589" i="2"/>
  <c r="M574" i="2"/>
  <c r="M567" i="2"/>
  <c r="M541" i="2"/>
  <c r="M540" i="2" s="1"/>
  <c r="M535" i="2"/>
  <c r="M526" i="2"/>
  <c r="M519" i="2"/>
  <c r="M512" i="2"/>
  <c r="M502" i="2"/>
  <c r="M501" i="2" s="1"/>
  <c r="M500" i="2" s="1"/>
  <c r="M483" i="2"/>
  <c r="M476" i="2"/>
  <c r="M469" i="2"/>
  <c r="M464" i="2"/>
  <c r="M438" i="2"/>
  <c r="M420" i="2" s="1"/>
  <c r="M409" i="2"/>
  <c r="M403" i="2"/>
  <c r="M402" i="2" s="1"/>
  <c r="M386" i="2"/>
  <c r="M385" i="2" s="1"/>
  <c r="M366" i="2"/>
  <c r="M358" i="2" s="1"/>
  <c r="M336" i="2"/>
  <c r="M329" i="2"/>
  <c r="M322" i="2"/>
  <c r="M315" i="2"/>
  <c r="M308" i="2"/>
  <c r="M294" i="2"/>
  <c r="M251" i="2"/>
  <c r="M244" i="2"/>
  <c r="M202" i="2"/>
  <c r="M201" i="2" s="1"/>
  <c r="M199" i="2"/>
  <c r="M198" i="2" s="1"/>
  <c r="M195" i="2"/>
  <c r="M194" i="2" s="1"/>
  <c r="M193" i="2" s="1"/>
  <c r="M191" i="2"/>
  <c r="M190" i="2" s="1"/>
  <c r="M186" i="2" s="1"/>
  <c r="M176" i="2"/>
  <c r="M175" i="2" s="1"/>
  <c r="M171" i="2"/>
  <c r="M170" i="2" s="1"/>
  <c r="M169" i="2" s="1"/>
  <c r="M166" i="2"/>
  <c r="M165" i="2" s="1"/>
  <c r="M164" i="2" s="1"/>
  <c r="M162" i="2"/>
  <c r="M161" i="2" s="1"/>
  <c r="M160" i="2" s="1"/>
  <c r="M158" i="2"/>
  <c r="M157" i="2" s="1"/>
  <c r="M156" i="2" s="1"/>
  <c r="M145" i="2"/>
  <c r="M144" i="2" s="1"/>
  <c r="M143" i="2" s="1"/>
  <c r="M139" i="2"/>
  <c r="M138" i="2" s="1"/>
  <c r="M137" i="2" s="1"/>
  <c r="M135" i="2"/>
  <c r="M133" i="2"/>
  <c r="M52" i="2"/>
  <c r="M36" i="2"/>
  <c r="M29" i="2"/>
  <c r="M28" i="2" s="1"/>
  <c r="M27" i="2" s="1"/>
  <c r="M25" i="2"/>
  <c r="M24" i="2" s="1"/>
  <c r="M22" i="2"/>
  <c r="M21" i="2" s="1"/>
  <c r="M17" i="2"/>
  <c r="M14" i="2" s="1"/>
  <c r="M12" i="2"/>
  <c r="M11" i="2" s="1"/>
  <c r="J1013" i="2"/>
  <c r="J1012" i="2" s="1"/>
  <c r="K928" i="2"/>
  <c r="K929" i="2"/>
  <c r="M243" i="2" l="1"/>
  <c r="M870" i="2"/>
  <c r="M463" i="2"/>
  <c r="M462" i="2" s="1"/>
  <c r="M721" i="2"/>
  <c r="M132" i="2"/>
  <c r="M131" i="2" s="1"/>
  <c r="M31" i="2" s="1"/>
  <c r="M180" i="2"/>
  <c r="M179" i="2" s="1"/>
  <c r="M174" i="2" s="1"/>
  <c r="M168" i="2" s="1"/>
  <c r="M776" i="2"/>
  <c r="M708" i="2"/>
  <c r="M707" i="2" s="1"/>
  <c r="M651" i="2"/>
  <c r="M638" i="2"/>
  <c r="M637" i="2" s="1"/>
  <c r="M566" i="2"/>
  <c r="M564" i="2" s="1"/>
  <c r="M525" i="2"/>
  <c r="M524" i="2" s="1"/>
  <c r="M511" i="2"/>
  <c r="M475" i="2"/>
  <c r="M474" i="2" s="1"/>
  <c r="M263" i="2"/>
  <c r="M197" i="2"/>
  <c r="M185" i="2" s="1"/>
  <c r="M155" i="2"/>
  <c r="M20" i="2"/>
  <c r="M19" i="2" s="1"/>
  <c r="M10" i="2"/>
  <c r="M9" i="2" s="1"/>
  <c r="M927" i="2"/>
  <c r="M775" i="2" l="1"/>
  <c r="K775" i="2" s="1"/>
  <c r="M151" i="2"/>
  <c r="K152" i="2"/>
  <c r="M461" i="2"/>
  <c r="K461" i="2" s="1"/>
  <c r="M926" i="2"/>
  <c r="M920" i="2" s="1"/>
  <c r="K920" i="2" s="1"/>
  <c r="M509" i="2"/>
  <c r="M241" i="2"/>
  <c r="K241" i="2" s="1"/>
  <c r="M8" i="2"/>
  <c r="K183" i="2"/>
  <c r="K181" i="2"/>
  <c r="K182" i="2"/>
  <c r="J135" i="2"/>
  <c r="J133" i="2"/>
  <c r="K155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7" i="2"/>
  <c r="K925" i="2"/>
  <c r="K924" i="2"/>
  <c r="K923" i="2"/>
  <c r="K922" i="2"/>
  <c r="K921" i="2"/>
  <c r="K919" i="2"/>
  <c r="K918" i="2"/>
  <c r="K917" i="2"/>
  <c r="K916" i="2"/>
  <c r="K915" i="2"/>
  <c r="K914" i="2"/>
  <c r="K913" i="2"/>
  <c r="K912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0" i="2"/>
  <c r="K239" i="2"/>
  <c r="K238" i="2"/>
  <c r="K237" i="2"/>
  <c r="K236" i="2"/>
  <c r="K235" i="2"/>
  <c r="K234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49" i="2"/>
  <c r="K148" i="2"/>
  <c r="K147" i="2"/>
  <c r="K146" i="2"/>
  <c r="K145" i="2"/>
  <c r="K144" i="2"/>
  <c r="K143" i="2"/>
  <c r="K141" i="2"/>
  <c r="K140" i="2"/>
  <c r="K139" i="2"/>
  <c r="K138" i="2"/>
  <c r="K137" i="2"/>
  <c r="K136" i="2"/>
  <c r="K134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509" i="2" l="1"/>
  <c r="M150" i="2"/>
  <c r="K151" i="2"/>
  <c r="K8" i="2"/>
  <c r="K926" i="2"/>
  <c r="K180" i="2"/>
  <c r="K133" i="2"/>
  <c r="J132" i="2"/>
  <c r="J131" i="2" s="1"/>
  <c r="K135" i="2"/>
  <c r="K150" i="2" l="1"/>
  <c r="M142" i="2"/>
  <c r="M1071" i="2" s="1"/>
  <c r="K132" i="2"/>
  <c r="K131" i="2"/>
  <c r="K142" i="2" l="1"/>
  <c r="K1071" i="2"/>
</calcChain>
</file>

<file path=xl/sharedStrings.xml><?xml version="1.0" encoding="utf-8"?>
<sst xmlns="http://schemas.openxmlformats.org/spreadsheetml/2006/main" count="4267" uniqueCount="942">
  <si>
    <t/>
  </si>
  <si>
    <t>000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</si>
  <si>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</si>
  <si>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</si>
  <si>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</si>
  <si>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</si>
  <si>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>0210203000</t>
  </si>
  <si>
    <t>500</t>
  </si>
  <si>
    <t>540</t>
  </si>
  <si>
    <t>300</t>
  </si>
  <si>
    <t>320</t>
  </si>
  <si>
    <t>0300203010</t>
  </si>
  <si>
    <t>310</t>
  </si>
  <si>
    <t>800</t>
  </si>
  <si>
    <t>850</t>
  </si>
  <si>
    <t>360</t>
  </si>
  <si>
    <t>100</t>
  </si>
  <si>
    <t>120</t>
  </si>
  <si>
    <t>110</t>
  </si>
  <si>
    <t>1100000000</t>
  </si>
  <si>
    <t xml:space="preserve">        </t>
  </si>
  <si>
    <t>1101000000</t>
  </si>
  <si>
    <t>110A000000</t>
  </si>
  <si>
    <t>350</t>
  </si>
  <si>
    <t>1200000000</t>
  </si>
  <si>
    <t xml:space="preserve">        Муниципальная программа "Охрана окружающей среды в Людиновском районе"</t>
  </si>
  <si>
    <t>1600000000</t>
  </si>
  <si>
    <t xml:space="preserve">      Муниципальная программа "Развитие образования в Людиновском районе"</t>
  </si>
  <si>
    <t>1620000000</t>
  </si>
  <si>
    <t>1621000000</t>
  </si>
  <si>
    <t>600</t>
  </si>
  <si>
    <t>620</t>
  </si>
  <si>
    <t>810</t>
  </si>
  <si>
    <t>630</t>
  </si>
  <si>
    <t>830</t>
  </si>
  <si>
    <t>610</t>
  </si>
  <si>
    <t>4820103000</t>
  </si>
  <si>
    <t>5100000000</t>
  </si>
  <si>
    <t xml:space="preserve">        Ведомственная целевая программа "Совершенствование системы управления органами местного самоуправления МР "Город Людиново и Людиновский район"</t>
  </si>
  <si>
    <t>510</t>
  </si>
  <si>
    <t>870</t>
  </si>
  <si>
    <t>ВСЕГО РАСХОДОВ:</t>
  </si>
  <si>
    <t>Целевая статья</t>
  </si>
  <si>
    <t>Группы и подгруппы видов расходов</t>
  </si>
  <si>
    <t>Бюджетные ассигнования на 2023 год</t>
  </si>
  <si>
    <t>+ , -</t>
  </si>
  <si>
    <t>Муниципальная программа "Строительство, реконструкция и капитальный ремонт объектов инженерной инфраструктуры на территории Людиновского района"</t>
  </si>
  <si>
    <t xml:space="preserve"> Подпрограмма "Чистая вода в Людиновском районе"</t>
  </si>
  <si>
    <t>Основное мероприятие "Восстановление и развитие эксплуатационно-технического состояния объектов водопроводно-канализационного хозяйства Людиновского района"</t>
  </si>
  <si>
    <t>Разработка ПСД, строительство, капитальный ремонт, содержание водопроводных сетей</t>
  </si>
  <si>
    <t xml:space="preserve"> 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</si>
  <si>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</si>
  <si>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</si>
  <si>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Проведение мероприятий по нормативному содержанию независимых источников водоснабжения в поселениях</t>
  </si>
  <si>
    <t>Межбюджетные трансферты</t>
  </si>
  <si>
    <t>Иные межбюджетные трансферты</t>
  </si>
  <si>
    <t>Подпрограмма "Расширение сети газопроводов и строительство объектов газификации, объектов коммунальной инфраструктуры на территории Людиновского района"</t>
  </si>
  <si>
    <t>Основное мероприятие "Развитие инфраструктуры для обеспечения природным газом потребителей Людиновского района"</t>
  </si>
  <si>
    <t>Разработка проектной документации на уличные газопроводы и котельные, оплата услуг по сбору исходных данных и подключению (технологическому присоединению) объектов капитального строительства к сетям газораспределения</t>
  </si>
  <si>
    <t>Ремонт и обслуживание газопроводов на территории Людиновского района</t>
  </si>
  <si>
    <t>Основное мероприятие "Развитие объектов коммунальной инфраструктуры для обеспечения инженерными коммуникациями и подъездными путями земельных участков многодетных семей"</t>
  </si>
  <si>
    <t>Развитие объектов коммунальной инфраструктуры для обеспечения инженерными коммуникациями и подъездными путями земельных участков многодетных семей</t>
  </si>
  <si>
    <t>Муниципальная программа "Социальная поддержка граждан в Людиновском районе"</t>
  </si>
  <si>
    <t>Основное мероприятие "Предоставление мер социальной поддержки гражданам, находящимся в трудной жизненной ситуации"</t>
  </si>
  <si>
    <t>Оказание материальной помощи в связи с трудной жизненной ситуацией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</si>
  <si>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</si>
  <si>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</si>
  <si>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</si>
  <si>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Оказание социальной помощи отдельным категориям граждан, находящимся в трудной жизненной ситуации</t>
  </si>
  <si>
    <t>Публичные нормативные социальные выплаты гражданам</t>
  </si>
  <si>
    <t>Оказание государственной социальной помощи на основании социального контракта отдельным категориям граждан</t>
  </si>
  <si>
    <t>Основное мероприятие "Реализация мероприятий в целях реабилитации и социальной интеграции ветеранов и инвалидов"</t>
  </si>
  <si>
    <t>Социальная поддержка общественным объединениям ветеранов и инвалидов за счет местного бюджета (общество инвалидов)</t>
  </si>
  <si>
    <t>Иные бюджетные ассигнования</t>
  </si>
  <si>
    <t>Уплата налогов, сборов и иных платежей</t>
  </si>
  <si>
    <t>Социальная поддержка общественным объединениям ветеранов и инвалидов за счет местного бюджета (общество инвалидов по зрению)</t>
  </si>
  <si>
    <t>Социальная поддержка общественным объединениям ветеранов и инвалидов за счет местного бюджета (общество инвалидов по слуху)</t>
  </si>
  <si>
    <t xml:space="preserve"> Социальная поддержка общественным объединениям ветеранов и инвалидов за счет местного бюджета (районная организация ветеранов)</t>
  </si>
  <si>
    <t>Социальная поддержка общественным объединениям ветеранов и инвалидов за счет местного бюджета (общество БМУ)</t>
  </si>
  <si>
    <t>Социальная поддержка общественным объединениям ветеранов и инвалидов за счет средств местного бюджета (красный крест)</t>
  </si>
  <si>
    <t>Основное мероприятие "Предоставление мер социальной поддержки гражданам в виде пособий, компенсаций, субсидий, выплат и доплат к пенсии"</t>
  </si>
  <si>
    <t xml:space="preserve"> Социальная поддержка работников культуры, проживающих и работающих в сельской местности (СП д.Манино)</t>
  </si>
  <si>
    <t xml:space="preserve"> Иные закупки товаров, работ и услуг для обеспечения государственных (муниципальных) нужд</t>
  </si>
  <si>
    <t xml:space="preserve"> Социальное обеспечение и иные выплаты населению</t>
  </si>
  <si>
    <t xml:space="preserve"> Публичные нормативные социальные выплаты гражданам</t>
  </si>
  <si>
    <t>Социальная поддержка работников культуры, проживающих и работающих в сельской местности (СП с.Букань)</t>
  </si>
  <si>
    <t>Социальная поддержка работников культуры, проживающих и работающих в сельской местности (СП д.Заболотье)</t>
  </si>
  <si>
    <t>Социальная поддержка работников культуры, проживающих и работающих в сельской местности (СП д.Игнатовка)</t>
  </si>
  <si>
    <t>Социальная поддержка работников культуры, проживающих и работающих в сельской местности (СП с.Заречный)</t>
  </si>
  <si>
    <t>Предоставление дополнительной меры социальной поддержки в виде ЕДВ гражданам РФ, призванным на военную службу по мобилизации в Вооруженные Силы Российской Федерации</t>
  </si>
  <si>
    <t>Иные выплаты населению</t>
  </si>
  <si>
    <t>02 0 00 00000</t>
  </si>
  <si>
    <t>02 1 00 00000</t>
  </si>
  <si>
    <t>02 1 02 00000</t>
  </si>
  <si>
    <t>02 1 02 01000</t>
  </si>
  <si>
    <t>Предоставление гражданам субсидии на оплату жилого помещения и коммунальных услуг</t>
  </si>
  <si>
    <t>Осуществление деятельности по образованию патронатных семей для граждан пожилого возраста и инвалидов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</si>
  <si>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</si>
  <si>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</si>
  <si>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 xml:space="preserve"> 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</si>
  <si>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"Функционирование органов местного самоуправления в части выполнения передаваемых полномочий субъектов РФ"</t>
  </si>
  <si>
    <t>Организация исполнения переданных государственных полномочий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</si>
  <si>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</si>
  <si>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</si>
  <si>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</si>
  <si>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</si>
  <si>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Муниципальная программа "Доступная среда в Людиновском районе"</t>
  </si>
  <si>
    <t>Основное мероприятие "Социокультурные мероприятия для инвалидов и маломобильных групп населения"</t>
  </si>
  <si>
    <t>Социокультурные мероприятия для инвалидов и маломобильных групп населения</t>
  </si>
  <si>
    <t>Муниципальная программа "Обеспечение доступным и комфортным жильем населения Людиновского района"</t>
  </si>
  <si>
    <t xml:space="preserve"> Подпрограмма "Проведение капитального ремонта общего имущества в МКД, текущего ремонта жилых помещений, находящихся в муниципальной собственности"</t>
  </si>
  <si>
    <t>Основное мероприятие "Взносы в Фонд капитального ремонта МКД Калужской области"</t>
  </si>
  <si>
    <t>Взносы в Фонд капитального ремонта МКД Калужской области за муниципальный жилищный фонд</t>
  </si>
  <si>
    <t>Муниципальная программа "Поддержка развития российского казачества на территории муниципального района "Город Людиново и Людиновский район"</t>
  </si>
  <si>
    <t>Основное мероприятие "Сохранение духовно-нравственного наследия казачества"</t>
  </si>
  <si>
    <t>Организация и проведение фестивалей казачьей культуры, проведение тематических мероприятий в честь православных и казачьих праздников, участие в краевых культурных мероприятиях</t>
  </si>
  <si>
    <t>Основное мероприятие "Патриотическое воспитание молодежи в казачьих обществах"</t>
  </si>
  <si>
    <t>Подготовка и проведение учебно-полевых сборов, семинаров, смотров, иных мероприятий, направленных на совершенствование патриотического воспитания молодежи</t>
  </si>
  <si>
    <t>Основное мероприятие "Участие казачьих обществ в мероприятиях по охране общественного порядка, ликвидации последствий стихийных бедствий и оказанию помощи пострадавшим, природоохранных мероприятиях"</t>
  </si>
  <si>
    <t>Материальное и техническое обеспечение деятельности специализированных казачьих кадетских классов</t>
  </si>
  <si>
    <t>Муниципальная программа "Развитие рынка труда в Людиновском районе"</t>
  </si>
  <si>
    <t>Подпрограмма "Организация общественных работ для безработных граждан в МР "Город Людиново и Людиновский район"</t>
  </si>
  <si>
    <t>Основное мероприятие "Работы по санитарному содержанию и благоустройству территории города и района, объектов социально-культурного назначения"</t>
  </si>
  <si>
    <t>Осуществление государственных полномочий по осуществлению уведомительной регистрации территориальных соглашений и коллективных договоров</t>
  </si>
  <si>
    <t>Непрограммные расходы федеральных органов исполнительной власти</t>
  </si>
  <si>
    <t>Непрограммные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</si>
  <si>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</si>
  <si>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(расходы на исполнения представления Контрольно-счетной палаты)</t>
  </si>
  <si>
    <t xml:space="preserve"> Иные бюджетные ассигнования</t>
  </si>
  <si>
    <t xml:space="preserve"> Муниципальная программа "Кадровая политика муниципального района "Город Людиново и Людиновский район"</t>
  </si>
  <si>
    <t>Основное мероприятие "Повышение заинтересованности работников органов местного самоуправления в повышении качества предоставляемых муниципальных услуг"</t>
  </si>
  <si>
    <t>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</si>
  <si>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"Стимулирование кадрового потенциала муниципальных образований Людиновского района"</t>
  </si>
  <si>
    <t>Стимулирование кадрового потенциала муниципальных образований Людиновского района</t>
  </si>
  <si>
    <t>Основное мероприятие "Социальные выплаты к пенсиям лицам, замещавшим должности муниципальной службы"</t>
  </si>
  <si>
    <t>Социальные выплаты к пенсиям лицам, замещавшим должности муниципальной службы</t>
  </si>
  <si>
    <t>Основное мероприятие "Материальная помощь сотрудникам органов местного самоуправления"</t>
  </si>
  <si>
    <t>Материальная помощь сотрудникам органов местного самоуправления</t>
  </si>
  <si>
    <t>Основное мероприятие "Медицинские услуги в рамках добровольного медицинского страхования"</t>
  </si>
  <si>
    <t>Медицинские услуги в рамках добровольного медицинского страхования</t>
  </si>
  <si>
    <t xml:space="preserve"> Муниципальная программа "Повышение правовой культуры населения, совершенствование и развитие избирательных технологий в Людиновском районе"</t>
  </si>
  <si>
    <t xml:space="preserve"> Основное мероприятие "Повышение правовой культуры избирателей, в том числе молодых и будущих избирателей"</t>
  </si>
  <si>
    <t>Повышение правовой культуры избирателей, в том числе молодых и будущих избирателей</t>
  </si>
  <si>
    <t>Основное мероприятие "Оказание содействия избирательным комиссиям в подготовке референдумов, проведение выборов всех уровней, общероссийского голосования"</t>
  </si>
  <si>
    <t>Оказание содействия избирательным комиссиям в подготовке референдумов, проведение выборов всех уровней, общероссийского голосования.</t>
  </si>
  <si>
    <t xml:space="preserve"> Основное мероприятие "Подведение итогов референдумов и выборов всех уровней. Проведение конкурса среди участников участковых избирательных комиссий"</t>
  </si>
  <si>
    <t xml:space="preserve"> Подведение итогов референдумов и выборов всех уровней. Проведение конкурса среди участников участковых избирательных комиссий.</t>
  </si>
  <si>
    <t>Основное мероприятие "Проведение выборов, референдумов, общероссийского голосования"</t>
  </si>
  <si>
    <t>Проведение выборов, референдумов, общероссийского голосования</t>
  </si>
  <si>
    <t xml:space="preserve"> Муниципальная программа "Укрепление здоровья населения муниципального района "Город Людиново и Людиновский район"</t>
  </si>
  <si>
    <t xml:space="preserve"> Основное мероприятие "Мероприятия, направленные на формирование регулярной двигательной активности и занятий физической культурой и спортом"</t>
  </si>
  <si>
    <t>Мероприятия по пропаганде здорового образа жизни в рамках проведения Недель здоровья</t>
  </si>
  <si>
    <t>Основное мероприятие "Укрепление здоровья населения муниципального района "Город Людиново и Людиновский район"</t>
  </si>
  <si>
    <t>Укрепление здоровья населения муниципального района "Город Людиново и Людиновский район</t>
  </si>
  <si>
    <t xml:space="preserve"> Осуществление переданных полномочий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</si>
  <si>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</si>
  <si>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Работы по санитарному содержанию и благоустройству территории города и района, объектов социально-культурного назначения</t>
  </si>
  <si>
    <t xml:space="preserve"> Уплата налогов, сборов и иных платежей</t>
  </si>
  <si>
    <t>Подпрограмма "Организация временного трудоустройства несовершеннолетних граждан в возрасте от 14 до 18 лет в свободное от учебы время в МР "Город Людиново и Людиновский район"</t>
  </si>
  <si>
    <t>Основное мероприятие "Организация досуга в летних пришкольных лагерях"</t>
  </si>
  <si>
    <t>Организация досуга в летних пришкольных лагерях</t>
  </si>
  <si>
    <t>Расходы на выплаты персоналу казенных учреждений</t>
  </si>
  <si>
    <t>Основное мероприятие "Создание временных рабочих мест"</t>
  </si>
  <si>
    <t>Организация занятости несовершеннолетних на работах по благоустройству территории города, памятников, зон отдыха</t>
  </si>
  <si>
    <t>Муниципальная программа "Профилактика правонарушений в Людиновском районе"</t>
  </si>
  <si>
    <t>Основное мероприятие "Профилактика правонарушений в масштабах муниципального образования муниципальный район "Город Людиново и Людиновский район"</t>
  </si>
  <si>
    <t>Приобретение и содержание средств проводной связи и беспроводной радиосвязи, оперативно-технических средств</t>
  </si>
  <si>
    <t>Приобретение и содержание средств оргтехники и средств информатизации, расходных материалов и полиграфической продукции</t>
  </si>
  <si>
    <t>Основное мероприятие "Профилактика правонарушений несовершеннолетних и молодежи"</t>
  </si>
  <si>
    <t>Совершенствование деятельности Территориальной комиссии по делам несовершеннолетних и защите их прав</t>
  </si>
  <si>
    <t xml:space="preserve"> Основное мероприятие "Профилактика правонарушений в общественных местах и на улицах"</t>
  </si>
  <si>
    <t>Приобретение основных средств и установка систем видеонаблюдения в местах массового скопления людей</t>
  </si>
  <si>
    <t>Организация работы народной дружины "Ночной дозор"</t>
  </si>
  <si>
    <t>Муниципальная программа "Обеспечение безопасности жизнедеятельности населения  муниципального района "Город Людиново и Людиновский район"</t>
  </si>
  <si>
    <t>Подпрограмма  "Обеспечение безопасности жизнедеятельности населения  муниципального района "Город Людиново и Людиновский район"</t>
  </si>
  <si>
    <t>Предупреждение и ликвидация последствий чрезвычайных ситуаций</t>
  </si>
  <si>
    <t>Основное мероприятие "Защита государственной тайны"</t>
  </si>
  <si>
    <t>Подпрограмма "Организация деятельности МКУ "Единая дежурная диспетчерская служба"</t>
  </si>
  <si>
    <t>Основное мероприятие "Обеспечение деятельности МКУ "ЕДДС"</t>
  </si>
  <si>
    <t>Организация деятельности МКУ "Единая дежурная диспетчерская служба</t>
  </si>
  <si>
    <t>Муниципальная программа "Развитие культуры Людиновского района"</t>
  </si>
  <si>
    <t>Основное мероприятие "Развитие образования в сфере культуры"</t>
  </si>
  <si>
    <t>Содержание казенных учреждений культуры в сфере образования</t>
  </si>
  <si>
    <t>Содержание казенных учреждений культуры в сфере образования  (прочее содержание)</t>
  </si>
  <si>
    <t>Развитие муниципальных учреждений дополнительного образования в сфере культуры</t>
  </si>
  <si>
    <t>Основное мероприятие "Поддержка и развитие традиционной народной культуры"</t>
  </si>
  <si>
    <t>Поддержка и развитие традиционной народной культуры</t>
  </si>
  <si>
    <t>Основное мероприятие "Укрепление и развитие материально-технической базы учреждений культуры (клубные учреждения)"</t>
  </si>
  <si>
    <t>Содержание казенных учреждений в сфере культуры</t>
  </si>
  <si>
    <t>Содержание казенных учреждений в сфере культуры (прочее содержание)</t>
  </si>
  <si>
    <t>Административно-управленческий аппарат ЦКР</t>
  </si>
  <si>
    <t>Содержание передвижного центра культуры</t>
  </si>
  <si>
    <t>Содержание передвижного центра культуры (прочее содержание)</t>
  </si>
  <si>
    <t>Содержание казенных учреждений культуры сельских поселений (СП "Деревня Манино")</t>
  </si>
  <si>
    <t>Содержание казенных учреждений культуры сельских поселений (СП "Село Букань")</t>
  </si>
  <si>
    <t>Содержание казенных учреждений культуры сельских поселений (СП "Деревня Заболотье")</t>
  </si>
  <si>
    <t>Содержание казенных учреждений культуры сельских поселений (СП "Деревня Игнатовка")</t>
  </si>
  <si>
    <t>Содержание казенных учреждений культуры сельских поселений (СП "Село Заречный")</t>
  </si>
  <si>
    <t>Содержание казенных учреждений культуры сельских поселений на исполнение полномочий (СП "Деревня Манино")</t>
  </si>
  <si>
    <t>Содержание казенных учреждений культуры сельских поселений на исполнение полномочий (СП "Село Букань")</t>
  </si>
  <si>
    <t>Содержание казенных учреждений культуры сельских поселений на исполнение полномочий (СП "Деревня Заболотье")</t>
  </si>
  <si>
    <t>Содержание казенных учреждений культуры сельских поселений на исполнение полномочий (СП "Деревня Игнатовка")</t>
  </si>
  <si>
    <t>Содержание казенных учреждений культуры сельских поселений на исполнение полномочий (СП "Село Заречный")</t>
  </si>
  <si>
    <t>Содержание казенных учреждений культуры сельских поселений (СП "Деревня Манино") (прочее содержание)</t>
  </si>
  <si>
    <t>Содержание казенных учреждений культуры сельских поселений (СП "Село Букань") (прочее содержание)</t>
  </si>
  <si>
    <t>Содержание казенных учреждений культуры сельских поселений (СП "Деревня Заболотье") (прочее содержание)</t>
  </si>
  <si>
    <t>Содержание казенных учреждений культуры сельских поселений (СП "Деревня Игнатовка") (прочее содержание)</t>
  </si>
  <si>
    <t xml:space="preserve"> Содержание казенных учреждений культуры сельских поселений (СП "Село Заречный") (прочее содержание)</t>
  </si>
  <si>
    <t>Основное мероприятие "Развитие общедоступных библиотек"</t>
  </si>
  <si>
    <t xml:space="preserve"> Содержание казенных учреждений в сфере библиотечного обслуживания</t>
  </si>
  <si>
    <t xml:space="preserve"> Содержание казенных учреждений в сфере библиотечного обслуживания (прочее содержание)</t>
  </si>
  <si>
    <t xml:space="preserve"> Расходы на выплаты персоналу казенных учреждений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</si>
  <si>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</si>
  <si>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Основное мероприятие "Обеспечение сохранения, использования и популяризации объектов наследия и военно-мемориальных объектов"</t>
  </si>
  <si>
    <t>Обеспечение сохранения, использования и популяризации объектов наследия и военно-мемориальных объектов</t>
  </si>
  <si>
    <t>Реализация федеральной целевой программы "Увековечение памяти погибших при защите Отечества на 2019 - 2024 годы"</t>
  </si>
  <si>
    <t>Основное мероприятие "Проведение мероприятий в сфере культуры, искусства, кинематографии"</t>
  </si>
  <si>
    <t>Проведение мероприятий в сфере культуры</t>
  </si>
  <si>
    <t>Основное мероприятие "Содержание прочих учреждений культуры"</t>
  </si>
  <si>
    <t xml:space="preserve"> Иные межбюджетные трансферты</t>
  </si>
  <si>
    <t>Подключение социальных объектов на селе к объектам инфраструктуры и благоустройство территорий ФАПов</t>
  </si>
  <si>
    <t>Покупка техники для выполнения муниципальным районом возложенных на него полномочий</t>
  </si>
  <si>
    <t>Основное мероприятие "Функционирование законодательных (представительных) органов государственной власти и представительных органов муниципальных образований "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</si>
  <si>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</si>
  <si>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"Функционирование исполнительно- распорядительных органов местного самоуправления (администрация МР)"</t>
  </si>
  <si>
    <t xml:space="preserve"> Центральный аппарат (администрация МР)</t>
  </si>
  <si>
    <t>Центральный аппарат (муниципальные служащие)</t>
  </si>
  <si>
    <t xml:space="preserve"> Центральный аппарат (прочие работники)</t>
  </si>
  <si>
    <t>Основное мероприятие "Функционирование исполнительных органов местного самоуправления-местных администраций (отдел финансов)"</t>
  </si>
  <si>
    <t>Центральный аппарат (отдел финансов)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</si>
  <si>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</si>
  <si>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Дотации</t>
  </si>
  <si>
    <t>Основное мероприятие "Функционирование исполнительных органов местного самоуправления-местных администраций (отдел образования)"</t>
  </si>
  <si>
    <t>Центральный аппарат (отдел образования)</t>
  </si>
  <si>
    <t>Основное мероприятие "Функционирование исполнительных органов местного самоуправления-местных администраций (отдел культуры)"</t>
  </si>
  <si>
    <t>Центральный аппарат (отдел культуры)</t>
  </si>
  <si>
    <t>Основное мероприятие "Функционирование контрольно-счетной палаты представительных органов муниципальных образований"</t>
  </si>
  <si>
    <t>Центральный аппарат</t>
  </si>
  <si>
    <t>Основное мероприятие "Реализация государственных функций, связанных с общегосударственными вопросами (представительские расходы)"</t>
  </si>
  <si>
    <t>Реализация государственных функций, связанных с общегосударственными вопросами (представительские расходы)</t>
  </si>
  <si>
    <t>Основное мероприятие "Реализация государственных функций, связанных с общегосударственными вопросами (членские взносы в совет муниципальных образований)"</t>
  </si>
  <si>
    <t>Реализация государственных функций, связанных с общегосударственными вопросами (членские взносы в совет муниципальных образований)</t>
  </si>
  <si>
    <t>Основное мероприятие "Реализация государственных функций, связанных с общегосударственными вопросами (расходы на проведение праздничных мероприятий, направленных на повышение жизненного уровня ветеранов ВОВ)"</t>
  </si>
  <si>
    <t xml:space="preserve"> Реализация государственных функций, связанных с общегосударственными вопросами (расходы на проведение праздничных мероприятий, направленных на повышение жизненного уровня ветеранов ВОВ)</t>
  </si>
  <si>
    <t>Основное мероприятие "Реализация государственных функций, связанных с общегосударственными вопросами (расходы на инвестиционный паспорт)"</t>
  </si>
  <si>
    <t>Реализация государственных функций, связанных с общегосударственными вопросами (расходы на инвестиционный паспорт)</t>
  </si>
  <si>
    <t>Основное мероприятие "Реализация государственных функций, связанных с общегосударственными вопросами (расходы по содержанию муниципального имущества)"</t>
  </si>
  <si>
    <t>Реализация государственных функций, связанных с общегосударственными вопросами (расходы по содержанию муниципального имущества)</t>
  </si>
  <si>
    <t>Основное мероприятие "Резервные фонды местных администраций"</t>
  </si>
  <si>
    <t>Резервные фонды местных администраций</t>
  </si>
  <si>
    <t>Резервные средства</t>
  </si>
  <si>
    <t>Основное мероприятие "Расходы, связанные с вручением почетного знака"</t>
  </si>
  <si>
    <t>Расходы, связанные с вручением почетного знака "За личный вклад в развитие города Людиново и Людиновского района", присвоением звания "Почетный гражданин города Людиново"</t>
  </si>
  <si>
    <t>Основное мероприятие "Функционирование исполнительно распорядительных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</si>
  <si>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</si>
  <si>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Функционирование исполнительно распорядительных органов местного самоуправления (глава администрации МР)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</si>
  <si>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</si>
  <si>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 Людиновского района, основанных на местных инициативах</t>
  </si>
  <si>
    <t>Основное мероприятие "Разработка документации по планировке территории поселений"</t>
  </si>
  <si>
    <t>Разработка документации по планировке территории поселений</t>
  </si>
  <si>
    <t>Основное мероприятие "Разработка местных нормативов градостроительного проектирования муниципального района "Город Людиново и Людиновский район"</t>
  </si>
  <si>
    <t>Разработка местных нормативов градостроительного проектирования муниципального района "Город Людиново и Людиновский район"</t>
  </si>
  <si>
    <t>Основное мероприятие "Проектно-изыскательные работы"</t>
  </si>
  <si>
    <t>Проектно-изыскательные работы</t>
  </si>
  <si>
    <t>Основное мероприятие "Разработка землеустроительной документации по описанию границ (части границ) населенных пунктов и территориальных зон муниципального района "Город Людиново и Людиновский район"</t>
  </si>
  <si>
    <t xml:space="preserve"> Разработка землеустроительной документации по описанию границ (части границ) населенных пунктов и территориальных зон муниципального района "Город Людиново и Людиновский район"</t>
  </si>
  <si>
    <t xml:space="preserve"> Основное мероприятие "Выполнение комплекса кадастровых работ"</t>
  </si>
  <si>
    <t>Выполнение комплекса кадастровых работ</t>
  </si>
  <si>
    <t>Основное мероприятие "Разработка землеустроительной документации по описанию границ (частей границ) территориальных зон муниципального района "Город Людиново и Людиновский район""</t>
  </si>
  <si>
    <t>Разработка землеустроительной документации по описанию границ (частей границ) территориальных зон муниципального района "Город Людиново и Людиновский район"</t>
  </si>
  <si>
    <t xml:space="preserve"> Основное мероприятие "Обучение студентов в Калужском государственном университете им. К.Э. Циолковского по специальности "Архитектура" по целевому направлению"</t>
  </si>
  <si>
    <t>Повышение уровня привлекательности профессиональной деятельности в сфере архитектуры и градостроительства</t>
  </si>
  <si>
    <t>Содержание прочих учреждений культуры (отдел бухгалтерского учета)</t>
  </si>
  <si>
    <t>Основное мероприятие "Организация и проведение ремонтных работ в учреждениях культуры"</t>
  </si>
  <si>
    <t>Организация и проведение ремонтных работ в учреждениях культуры</t>
  </si>
  <si>
    <t>Основное мероприятие "Повышение уровня комплексной безопасности в учреждениях культуры и дополнительного образования"</t>
  </si>
  <si>
    <t>Повышение уровня комплексной безопасности в учреждениях культуры и дополнительного образования</t>
  </si>
  <si>
    <t>Основное мероприятие "Формирование, содержание архивных фондов и оказание информационных услуг"</t>
  </si>
  <si>
    <t>Формирование и содержание архивных фондов</t>
  </si>
  <si>
    <t>Региональный проект "Культурная среда"</t>
  </si>
  <si>
    <t>Государственная поддержка отрасли культуры (приобретение в рамках федерального проекта "Обеспечение качественно нового уровня развития инфраструктуры культуры" музыкальных инструментов, оборудования и материалов для детских школ искусств по видам искусств и профессиональных образовательных организаций, находящихся в ведении органов государственной власти и муниципальных образований Калужской области в сфере культуры)</t>
  </si>
  <si>
    <t xml:space="preserve"> 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модернизацию региональных и муниципальных детских школ искусств по видам искусств)</t>
  </si>
  <si>
    <t xml:space="preserve"> Региональный проект "Цифровая культура"</t>
  </si>
  <si>
    <t>Государственная поддержка отрасли культуры (Государственная поддержка лучших работников сельских учреждений культуры)</t>
  </si>
  <si>
    <t>Премии и гранты</t>
  </si>
  <si>
    <t>Муниципальная программа "Охрана окружающей среды в Людиновском районе"</t>
  </si>
  <si>
    <t>Основное мероприятие "Поддержание сводного тома ПДВ"</t>
  </si>
  <si>
    <t>Поддержание сводного тома ПДВ</t>
  </si>
  <si>
    <t>Основное мероприятие "Ликвидация несанкционированных свалок бытовых отходов на территории муниципального района, внедрение системы раздельного сбора мусора"</t>
  </si>
  <si>
    <t>Ликвидация несанкционированных свалок бытовых отходов на территории муниципального района, внедрение системы раздельного сбора мусора</t>
  </si>
  <si>
    <t>Основное мероприятие "Установка, содержание и обслуживание контейнерных площадок в сельских населенных пунктах, приобретение контейнеров"</t>
  </si>
  <si>
    <t>Установка, содержание и обслуживание контейнерных площадок в сельских населенных пунктах, приобретение контейнеров</t>
  </si>
  <si>
    <t xml:space="preserve"> Основное мероприятие "Содержание полигона ТБО"</t>
  </si>
  <si>
    <t xml:space="preserve"> Обеспечение безопасности полигона ТБО</t>
  </si>
  <si>
    <t xml:space="preserve"> Основное мероприятие "Реализация мероприятий по экологической реабилитации Людиновского водохранилища, включая внесения штамма хлореллы (альголизация) и зарыбление водохранилища"</t>
  </si>
  <si>
    <t xml:space="preserve"> Реализация мероприятий по экологической реабилитации Людиновского водохранилища</t>
  </si>
  <si>
    <t xml:space="preserve"> Реализация мероприятий по экологической реабилитации Людиновского водохранилища, включая внесения штамма хлореллы (альголизация) и зарыбление водохранилища</t>
  </si>
  <si>
    <t>Основное мероприятие "Мониторинг состояния окружающей среды Людиновского района"</t>
  </si>
  <si>
    <t xml:space="preserve"> Мониторинг состояния окружающей среды Людиновского района</t>
  </si>
  <si>
    <t xml:space="preserve"> Основное мероприятие "Борьба с борщевиком Сосновского в границах Людиновского района"</t>
  </si>
  <si>
    <t>Борьба с борщевиком Сосновского в границах Людиновского района</t>
  </si>
  <si>
    <t xml:space="preserve"> 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</si>
  <si>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</si>
  <si>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 Муниципальная программа "Развитие физической культуры и спорта в Людиновском районе"</t>
  </si>
  <si>
    <t xml:space="preserve"> Подпрограмма "Развитие физической культуры, массового спорта и спорта высших достижений"</t>
  </si>
  <si>
    <t xml:space="preserve"> Основное мероприятие "Организация и проведение официальных физкультурных и спортивных мероприятий, иных мероприятий в области физической культуры и спорта"</t>
  </si>
  <si>
    <t xml:space="preserve"> Физкультурно-массовая работа с населением Людиновского района</t>
  </si>
  <si>
    <t xml:space="preserve"> Физкультурно-массовая работа с сельским населением Людиновского района</t>
  </si>
  <si>
    <t>Подпрограмма "Повышение эффективности управления развитием отрасли физической культуры и спорта"</t>
  </si>
  <si>
    <t>Основное мероприятие "Мероприятие по развитию учреждений в области физической культуры и спорта, в отношении которых администрация осуществляет функции и полномочия учредителя"</t>
  </si>
  <si>
    <t>Содержание учреждений в сфере физической культуры</t>
  </si>
  <si>
    <t>Содержание учреждений в сфере физической культуры(прочее содержание)</t>
  </si>
  <si>
    <t>Подпрограмма "Развитие материально-технической базы для занятий населения физической культурой и спортом"</t>
  </si>
  <si>
    <t>Основное мероприятие "Обеспечение безопасности и антитеррористической защищенности объектов спорта"</t>
  </si>
  <si>
    <t>Обеспечение безопасности и антитеррористической защищенности объектов спорта</t>
  </si>
  <si>
    <t xml:space="preserve"> Муниципальная программа "Экономическое развитие Людиновского района"</t>
  </si>
  <si>
    <t>Подпрограмма "Повышение транспортной доступности, улучшение качества пассажирских перевозок"</t>
  </si>
  <si>
    <t>Основное мероприятие "Направление средств бюджета на оплату работ, связанных с осуществлением регулярных перевозок по регулируемым тарифам в границах МР"</t>
  </si>
  <si>
    <t>Оплата работ, связанных с осуществлением регулярных перевозок в рамках обеспечения доставки людей в ОЭЗ "Калуга" и СП "Село Заречный"</t>
  </si>
  <si>
    <t>Оплата работ, связанных с осуществлением регулярных перевозок по регулируемым тарифам пригородных маршрутов</t>
  </si>
  <si>
    <t xml:space="preserve"> Муниципальная программа "Развитие образования в Людиновском районе"</t>
  </si>
  <si>
    <t>Основное мероприятие "Развитие служб обеспечения деятельности в образовании"</t>
  </si>
  <si>
    <t xml:space="preserve"> Содержание отдела бухгалтерского учета</t>
  </si>
  <si>
    <t>Содержание информационно-методического отдела</t>
  </si>
  <si>
    <t>Подпрограмма "Развитие дошкольного образования"</t>
  </si>
  <si>
    <t>Основное мероприятие "Обеспечение деятельности (оказание услуг) муниципальных дошкольных образовательных организаций (детские сады)"</t>
  </si>
  <si>
    <t>Содержание казенных учреждений в сфере дошкольного образования</t>
  </si>
  <si>
    <t>Содержание казенных учреждений в сфере дошкольного образования (прочее содержание)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</si>
  <si>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организациях; финансовое обеспечение получения дошкольного образования в частных дошкольных образовательных организациях, посредством предоставления субвенций местным бюджетам"</t>
  </si>
  <si>
    <t>Основное мероприятие "Финансовое обеспечение выплаты компенсации части родительской платы за присмотр и уход за ребенком"</t>
  </si>
  <si>
    <t>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</si>
  <si>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Основное мероприятие "Создание условий для осуществления присмотра и ухода за детьми в муниципальных дошкольных образовательных организациях"</t>
  </si>
  <si>
    <t>Создание условий для осуществления присмотра и ухода за детьми в муниципальных дошкольных образовательных организациях</t>
  </si>
  <si>
    <t>Основное мероприятие "Совершенствование образовательной среды дошкольных образовательных организаций для обеспечения качества дошкольного образования"</t>
  </si>
  <si>
    <t>Изменение организационно-финансовых механизмов развития системы дошкольного образования (питание)</t>
  </si>
  <si>
    <t>Основное мероприятие "Организация участия руководителей, педагогов и воспитанников дошкольных образовательных организаций в конкурсах различного уровня"</t>
  </si>
  <si>
    <t>Организация проведения конкурса профессионального мастерства педагогических работников "Воспитатель года" и участие победителя в региональном этапе конкурса</t>
  </si>
  <si>
    <t>Подпрограмма "Развитие общего образования"</t>
  </si>
  <si>
    <t>Основное мероприятие "Обеспечение деятельности (оказание услуг) муниципальных общеобразовательных организаций" (школы)</t>
  </si>
  <si>
    <t>Содержание казенных учреждений общего образования</t>
  </si>
  <si>
    <t>Содержание казенных учреждений общего образования (прочее образование)</t>
  </si>
  <si>
    <t>Основное мероприятие "Получение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программам"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</si>
  <si>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</si>
  <si>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Основное мероприятие "Финансовое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образования"</t>
  </si>
  <si>
    <t xml:space="preserve"> 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</si>
  <si>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Основное мероприятие "Совершенствование образовательной среды общеобразовательных организаций для обеспечения качества школьного образования"</t>
  </si>
  <si>
    <t>Изменение организационно-финансовых механизмов развития системы школьного образования (питание)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</si>
  <si>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</si>
  <si>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Основное мероприятие "Поддержка одаренных детей и их наставников"</t>
  </si>
  <si>
    <t xml:space="preserve"> Поддержка одаренных детей и их наставников</t>
  </si>
  <si>
    <t>Основное мероприятие "Поддержка молодых специалистов-педагогических работников"</t>
  </si>
  <si>
    <t>Оплата найма за жилье молодым специалистам</t>
  </si>
  <si>
    <t>Основное мероприятие "Развитие системы воспитания и социализации обучающихся"</t>
  </si>
  <si>
    <t xml:space="preserve"> Развитие системы воспитания и социализации обучающихся</t>
  </si>
  <si>
    <t>Основное мероприятие "Создание условий получения качественного образования"</t>
  </si>
  <si>
    <t xml:space="preserve"> Модернизация системы образования</t>
  </si>
  <si>
    <t>Повышение уровня комплексной безопасности в образовательных организациях</t>
  </si>
  <si>
    <t>Реализация мероприятий по модернизации школьных систем образования</t>
  </si>
  <si>
    <t>Основное мероприятие "Дополнительная мера социальной поддержки детям (в том числе усыновленным (удочеренным)) военнослужащих, добровольцев, мобилизованных, а также детям супруги (супруга) военнослужащих, добровольцев, мобилизованных, находящихся на содержании военнослужащих, добровольцев, мобилизованных,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дополнительной мере социальной поддержки детей военнослужащих и сотрудников некоторых федеральных государственных органов, принимающих участие в специальной военной операции, граждан, добровольно выполняющих задачи в ходе проведения специальной военной операции, граждан Российской Федерации, призванных на военную службу по мобилизации в Вооруженные Силы Российской Федерации"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</si>
  <si>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</si>
  <si>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Дополнительная мера социальной поддержки детям (в том числе усыновленным (удочеренным)) военнослужащих, добровольцев, мобилизованных, а также детям супруги (супруга) военнослужащих, добровольцев, мобилизованных, находящихся на содержании военнослужащих, добровольцев, мобилизованных,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дополнительной мере социальной поддержки детей военнослужащих и сотрудников некоторых федеральных государственных органов, принимающих участие в специальной военной операции, граждан, добровольно выполняющих задачи в ходе проведения специальной военной операции, граждан Российской Федерации, призванных на военную службу по мобилизации в Вооруженные Силы Российской Федерации"</t>
  </si>
  <si>
    <t>Подпрограмма "Развитие дополнительного образования детей"</t>
  </si>
  <si>
    <t>Основное мероприятие "Обеспечение деятельности (оказание услуг) муниципальных учреждений дополнительного образования"</t>
  </si>
  <si>
    <t xml:space="preserve"> Содержание образовательных учреждений дополнительного образования</t>
  </si>
  <si>
    <t xml:space="preserve"> Содержание образовательных учреждений дополнительного образования (прочее содержание)</t>
  </si>
  <si>
    <t xml:space="preserve"> Муниципальная программа "Повышение эффективности реализации молодежной политики, развитие волонтерского движения, системы оздоровления и отдыха детей в Людиновском районе"</t>
  </si>
  <si>
    <t xml:space="preserve"> Подпрограмма "Комплексные меры противодействия злоупотреблению наркотиками и их незаконному обороту в муниципальном районе "Город Людиново и Людиновский район"</t>
  </si>
  <si>
    <t xml:space="preserve"> Основное мероприятие "Комплексные меры противодействия злоупотреблению наркотиками и их незаконному обороту в муниципальном районе"</t>
  </si>
  <si>
    <t xml:space="preserve"> Комплексные меры противодействия злоупотреблению наркотиками и их незаконному обороту в муниципальном районе</t>
  </si>
  <si>
    <t>Подпрограмма "Молодежь Людиновского района"</t>
  </si>
  <si>
    <t>Основное мероприятие "Реализация мероприятий в сфере государственной молодежной политики"</t>
  </si>
  <si>
    <t>Реализация мероприятий в сфере государственной молодежной политики</t>
  </si>
  <si>
    <t>Основное мероприятие "Развитие добровольческой деятельности молодежи"</t>
  </si>
  <si>
    <t>Развитие добровольческой деятельности молодежи</t>
  </si>
  <si>
    <t>Основное мероприятие "Поддержка талантливой и одаренной молодежи"</t>
  </si>
  <si>
    <t>Поддержка талантливой и одаренной молодежи</t>
  </si>
  <si>
    <t>Основное мероприятие "Профилактика правонарушений, асоциального поведения молодежи"</t>
  </si>
  <si>
    <t>Профилактика правонарушений, асоциального поведения молодежи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</si>
  <si>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</si>
  <si>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"Развитие системы отдыха и оздоровления детей Людиновского района"</t>
  </si>
  <si>
    <t>Основное мероприятие "Организация отдыха и оздоровления детей"</t>
  </si>
  <si>
    <t>Развитие системы отдыха и оздоровления детей Людиновского района</t>
  </si>
  <si>
    <t>Организация отдыха и оздоровления детей (оздоровительный лагерь )</t>
  </si>
  <si>
    <t>Организация отдыха и оздоровления детей (лагеря при школьных площадках)</t>
  </si>
  <si>
    <t>Организация отдыха и оздоровления детей (досуговая площадка)</t>
  </si>
  <si>
    <t>Муниципальная программа "Развитие и деятельность печатного средства массовой информации МАУ "Редакция газеты "Людиновский рабочий"</t>
  </si>
  <si>
    <t>Основное мероприятие "Предоставление субсидии МАУ "Редакция газеты "Людиновский рабочий" для подготовки, выпуска и распространения по подписке и в розницу средства массовой информации"</t>
  </si>
  <si>
    <t>Предоставление субсидии МАУ "Редакция газеты "Людиновский рабочий"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</si>
  <si>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</si>
  <si>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</si>
  <si>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Основное мероприятие "Услуги по размещению материала в региональном эфире Телеканала "Россия-24"</t>
  </si>
  <si>
    <t xml:space="preserve"> Услуги по размещению материала в региональном эфире Телеканала "Россия-24"</t>
  </si>
  <si>
    <t xml:space="preserve"> Муниципальная программа "Развитие дорожного хозяйства в Людиновском районе"</t>
  </si>
  <si>
    <t xml:space="preserve"> Подпрограмма "Совершенствование и развитие сети автомобильных дорог в Людиновском районе"</t>
  </si>
  <si>
    <t>Основное мероприятие "Строительство, реконструкция и капитальный ремонт и ремонт автомобильных дорог общего пользования местного значения"</t>
  </si>
  <si>
    <t>Строительство, реконструкция и капитальный ремонт и ремонт автомобильных дорог общего пользования местного значения</t>
  </si>
  <si>
    <t>Основное мероприятие "Текущий ремонт и содержание автомобильных дорог общего пользования местного значения и искусственных дорожных сооружений"</t>
  </si>
  <si>
    <t>Текущий ремонт и содержание автомобильных дорог общего пользования местного значения и искусственных дорожных сооружений</t>
  </si>
  <si>
    <t xml:space="preserve"> Муниципальная программа "Развитие сельского хозяйства и регулирование рынков сельскохозяйственной продукции в Людиновском районе"</t>
  </si>
  <si>
    <t>Подпрограмма "Развитие сельского хозяйства и рынков сельскохозяйственной продукции в Людиновском районе"</t>
  </si>
  <si>
    <t>Основное мероприятие "Поддержка животноводства в ЛПХ, КФХ"</t>
  </si>
  <si>
    <t>Субсидирование на возмещение части затрат на приобретение коров (нетели) личным подсобным и крестьянским (фермерским) хозяйствам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</si>
  <si>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</si>
  <si>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"Поддержка организаций и индивидуальных предпринимателей Людиновского района, ведущих свою деятельность в сфере рыболовства"</t>
  </si>
  <si>
    <t>Субсидирование на возмещение части затрат на приобретение кормов для рыб</t>
  </si>
  <si>
    <t>Основное мероприятие "Проведение конкурсов, выставок, сельскохозяйственных ярмарок, сельских спортивных игр, праздника Дня работника сельского хозяйства и перерабатывающей промышленности и проведение других мероприятий в сельском хозяйстве"</t>
  </si>
  <si>
    <t xml:space="preserve"> Проведение конкурсов, выставок, сельскохозяйственных ярмарок, сельских спортивных игр, праздника Дня работника сельского хозяйства и перерабатывающей промышленности и проведение других мероприятий в сельском хозяйстве</t>
  </si>
  <si>
    <t xml:space="preserve"> Иные выплаты населению</t>
  </si>
  <si>
    <t xml:space="preserve"> Подпрограмма "Развитие потребительской кооперации в Людиновском районе"</t>
  </si>
  <si>
    <t>Основное мероприятие "Развитие торговой деятельности, общественного питания и оказание платных услуг и, в т.ч., бытовых услуг сельским жителям"</t>
  </si>
  <si>
    <t xml:space="preserve"> Предоставление субсидий организациям потребительской кооперации на возмещение части расходов по доставке товаров первой необходимости в сельские магазины, расположенные начиная с 11км. от пункта их получения и осуществлению выездной торговли в малонаселенных пунктах</t>
  </si>
  <si>
    <t xml:space="preserve"> Предоставление субсидий бюджетным, автономным учреждениям и иным некоммерческим организациям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</si>
  <si>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</si>
  <si>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Муниципальная программа "Совершенствование системы гидротехнических сооружений на территории Людиновского района"</t>
  </si>
  <si>
    <t>Основное мероприятие "Обеспечение непрерывности эксплуатации, технического обслуживания и безопасности ГТС путем выполнения комплекса мероприятий по содержанию и поддержанию ГТС в нормативном состоянии"</t>
  </si>
  <si>
    <t>Обеспечение непрерывности эксплуатации, технического обслуживания и безопасности ГТС путем выполнения комплекса мероприятий по содержанию и поддержанию ГТС в нормативном состоянии</t>
  </si>
  <si>
    <t>Основное мероприятие "Создание материальных запасов для ликвидации возможных последствий чрезвычайных ситуаций на ГТС"</t>
  </si>
  <si>
    <t>Создание материальных запасов для ликвидации возможных последствий чрезвычайных ситуаций на ГТС</t>
  </si>
  <si>
    <t xml:space="preserve"> Основное мероприятие "Выполнение работ по замечаниям, предписаниям декларации безопасности ГТС"</t>
  </si>
  <si>
    <t xml:space="preserve"> Выполнение мероприятий по результатам проведения изыскательных работ</t>
  </si>
  <si>
    <t xml:space="preserve"> Основное мероприятие "Реконструкция гидротехнического сооружения Людиновского водохранилища "</t>
  </si>
  <si>
    <t>Муниципальная программа "Повышение эффективности использования топливно-энергетических ресурсов в Людиновском районе"</t>
  </si>
  <si>
    <t>Основное мероприятие "Энергосбережение в сфере ЖКХ"</t>
  </si>
  <si>
    <t xml:space="preserve"> Разработка ПСД отопительных котельных с применением энергосберегающего оборудования и технологий, выполнение мероприятий по ремонту зданий котельных и теплотрасс</t>
  </si>
  <si>
    <t xml:space="preserve"> Субсидии на возмещение затрат, связанных с приобретением топливно-энергетических ресурсов предприятиям жилищно-коммунального хозяйства на территории района</t>
  </si>
  <si>
    <t xml:space="preserve"> Межбюджетные трансферты</t>
  </si>
  <si>
    <t>Основное мероприятие "Формирование базы данных о муниципальном имуществе и земельных участках"</t>
  </si>
  <si>
    <t>Формирование базы данных о муниципальном имуществе и земельных участках</t>
  </si>
  <si>
    <t>Основное мероприятие "Работы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детей"</t>
  </si>
  <si>
    <t xml:space="preserve"> 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</t>
  </si>
  <si>
    <t>Основное мероприятие "Реализация мероприятий в области комплексных кадастровых работ"</t>
  </si>
  <si>
    <t xml:space="preserve"> Реализация мероприятий в области комплексных кадастровых работ</t>
  </si>
  <si>
    <t>Основное мероприятие "Работы по межеванию и постановке на государственный кадастровый учет земельных участков , включая расходы на топографическую съемку, раздел и объединение земельных участков"</t>
  </si>
  <si>
    <t xml:space="preserve"> Работы по межеванию и постановке на государственный кадастровый учет земельных участков , включая расходы на топографическую съемку, раздел и объединение земельных участков</t>
  </si>
  <si>
    <t>Исполнение судебных актов</t>
  </si>
  <si>
    <t>Основное мероприятие "Изготовление технической документации на объекты муниципального и выявленного бесхозного имущества"</t>
  </si>
  <si>
    <t xml:space="preserve"> Изготовление технической документации на объекты муниципального и выявленного бесхозного имущества</t>
  </si>
  <si>
    <t>Основное мероприятие "Изготовление проектов межевания территорий многоквартирных жилых домов"</t>
  </si>
  <si>
    <t xml:space="preserve"> Основное мероприятие "Оплата участия кадастрового инженера в проверках, проводимых в рамках осуществления муниципального земельного контроля"</t>
  </si>
  <si>
    <t xml:space="preserve"> Оплата участия кадастрового инженера в проверках, проводимых в рамках осуществления муниципального земельного контроля</t>
  </si>
  <si>
    <t xml:space="preserve"> Муниципальная программа "Развитие туризма в Людиновском районе"</t>
  </si>
  <si>
    <t>Основное мероприятие "Финансирование издания методической, справочной литературы по вопросам развития туризма"</t>
  </si>
  <si>
    <t>Финансирование издания методической, справочной литературы по вопросам развития туризма</t>
  </si>
  <si>
    <t xml:space="preserve"> Основное мероприятие "Участие в выставках, форумах с целью рекламы туристского потенциала Людиновского района, привлечения инвесторов в туриндустрию"</t>
  </si>
  <si>
    <t xml:space="preserve"> Участие в выставках, форумах с целью рекламы туристского потенциала Людиновского района, привлечения инвесторов в туриндустрию</t>
  </si>
  <si>
    <t>Муниципальная программа "Развитие предпринимательства на территории муниципального района "Город Людиново и Людиновский район"</t>
  </si>
  <si>
    <t>Основное мероприятие "Предоставление финансовой и имущественной поддержки, муниципальных преференций субъектам малого и среднего предпринимательства"</t>
  </si>
  <si>
    <t xml:space="preserve"> Софинансирование мероприятий муниципальных программ развития малого и среднего предпринимательства</t>
  </si>
  <si>
    <t xml:space="preserve"> Основное мероприятие "Обеспечение консультативной, организационно-методической и информационной поддержки предпринимательской деятельности"</t>
  </si>
  <si>
    <t>Организация и проведение конкурса на лучшее художественное и световое оформление предприятий потребительского рынка к праздничным датам</t>
  </si>
  <si>
    <t>Муниципальная программа "Семья и дети в Людиновском районе"</t>
  </si>
  <si>
    <t>Основное мероприятие "Меры социальной поддержки детям, семьям с детьми Людиновского района"</t>
  </si>
  <si>
    <t>Обеспечение социальных выплат, пособий, компенсаций детям и семьям с детьми</t>
  </si>
  <si>
    <t xml:space="preserve"> Осуществление ежемесячных выплат на детей в возрасте от трех до семи лет включительно</t>
  </si>
  <si>
    <t>Основное мероприятие "Повышение ценности семьи, семейного образа жизни, пропаганда опыта социально благополучных семей"</t>
  </si>
  <si>
    <t xml:space="preserve"> Пропаганда семейно-брачных отношений (проведение мероприятий)</t>
  </si>
  <si>
    <t>Основное мероприятие "Социальная поддержка многодетных семей"</t>
  </si>
  <si>
    <t>Льготный проезд детей</t>
  </si>
  <si>
    <t>Региональный проект "Финансовая поддержка семей при рождении детей"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</si>
  <si>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</si>
  <si>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</si>
  <si>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Субсидии бюджетным учреждениям</t>
  </si>
  <si>
    <t>Муниципальная программа "Комплексное развитие сельских территорий в Людиновском районе"</t>
  </si>
  <si>
    <t>Подпрограмма "Создание и развитие инфраструктуры на сельских территориях"</t>
  </si>
  <si>
    <t>Основное мероприятие "Создание современного облика сельских территорий"</t>
  </si>
  <si>
    <t>Содержание мест захоронения на территории сельских поселений Людиновского района</t>
  </si>
  <si>
    <t>02 1 02 03000</t>
  </si>
  <si>
    <t>02 2 00 00000</t>
  </si>
  <si>
    <t>02 2 01 00000</t>
  </si>
  <si>
    <t>02 2 01 01000</t>
  </si>
  <si>
    <t>02 2 01 02000</t>
  </si>
  <si>
    <t>02 2 02 00000</t>
  </si>
  <si>
    <t>02 2 02 01000</t>
  </si>
  <si>
    <t>03 0 00 00000</t>
  </si>
  <si>
    <t>03 0 02 00000</t>
  </si>
  <si>
    <t>03 0 02 01000</t>
  </si>
  <si>
    <t>03 0 02 03040</t>
  </si>
  <si>
    <t>03 0 02 R4040</t>
  </si>
  <si>
    <t>03 003 00000</t>
  </si>
  <si>
    <t>03 0 03 01410</t>
  </si>
  <si>
    <t>03 0 03 01420</t>
  </si>
  <si>
    <t>03 0 03 01430</t>
  </si>
  <si>
    <t>03 0 03 01440</t>
  </si>
  <si>
    <t>03 0 03 01450</t>
  </si>
  <si>
    <t>03 0 03 01470</t>
  </si>
  <si>
    <t>03 0 04 00000</t>
  </si>
  <si>
    <t>03 0 04 01510</t>
  </si>
  <si>
    <t>03 0 04 01520</t>
  </si>
  <si>
    <t>03 0 04 01530</t>
  </si>
  <si>
    <t>03 0 04 01540</t>
  </si>
  <si>
    <t>03 0 04 01550</t>
  </si>
  <si>
    <t>03 0 04 02000</t>
  </si>
  <si>
    <t>03 0 04 03010</t>
  </si>
  <si>
    <t>03 0 04 03020</t>
  </si>
  <si>
    <t>03 0 04 03060</t>
  </si>
  <si>
    <t>03 0 04 52200</t>
  </si>
  <si>
    <t>03 0 04 52500</t>
  </si>
  <si>
    <t>03 0 04 R4620</t>
  </si>
  <si>
    <t>03 0 06 00000</t>
  </si>
  <si>
    <t>03 0 06 03050</t>
  </si>
  <si>
    <t>04 0 00 00000</t>
  </si>
  <si>
    <t>04 0 03 00000</t>
  </si>
  <si>
    <t>04 0 03 01000</t>
  </si>
  <si>
    <t>05 0 00 00000</t>
  </si>
  <si>
    <t>05 1 00 00000</t>
  </si>
  <si>
    <t>05 1 02 00000</t>
  </si>
  <si>
    <t>05 1 02 01000</t>
  </si>
  <si>
    <t>06 0 00 00000</t>
  </si>
  <si>
    <t>06 0 02 00000</t>
  </si>
  <si>
    <t>06 0 02 02000</t>
  </si>
  <si>
    <t>06 0 03 00000</t>
  </si>
  <si>
    <t>06 0 03 02000</t>
  </si>
  <si>
    <t>06 0 04 00000</t>
  </si>
  <si>
    <t>06 0 04 01000</t>
  </si>
  <si>
    <t>07 0 00 00000</t>
  </si>
  <si>
    <t>07 1 00 00000</t>
  </si>
  <si>
    <t>07 1 01 00000</t>
  </si>
  <si>
    <t>07 1 01 01000</t>
  </si>
  <si>
    <t>07 2 00 00000</t>
  </si>
  <si>
    <t>07 2 01 00000</t>
  </si>
  <si>
    <t>07 2 01 01000</t>
  </si>
  <si>
    <t>07 2 02 00000</t>
  </si>
  <si>
    <t>07 2 02 01000</t>
  </si>
  <si>
    <t>08 0 00 00000</t>
  </si>
  <si>
    <t>08 0 01 00000</t>
  </si>
  <si>
    <t>08 0 01 01000</t>
  </si>
  <si>
    <t>08 0 01 02000</t>
  </si>
  <si>
    <t>08 0 02 00000</t>
  </si>
  <si>
    <t>08 0 02 01000</t>
  </si>
  <si>
    <t>08 0 03 00000</t>
  </si>
  <si>
    <t>08 0 03 01000</t>
  </si>
  <si>
    <t>08 0 03 02000</t>
  </si>
  <si>
    <t>10 0 00 00000</t>
  </si>
  <si>
    <t>10 1 00 00000</t>
  </si>
  <si>
    <t>10 1 01 00000</t>
  </si>
  <si>
    <t>10 1 01 01000</t>
  </si>
  <si>
    <t>10 1 02 00000</t>
  </si>
  <si>
    <t>10 1 02 01000</t>
  </si>
  <si>
    <t>10 1 03 00000</t>
  </si>
  <si>
    <t>10 1 03 01000</t>
  </si>
  <si>
    <t>10 1 04 00000</t>
  </si>
  <si>
    <t>10 1 06 00000</t>
  </si>
  <si>
    <t>10 1 06 01000</t>
  </si>
  <si>
    <t>10 1 07 00000</t>
  </si>
  <si>
    <t>10 1 07 01000</t>
  </si>
  <si>
    <t>10 2 00 00000</t>
  </si>
  <si>
    <t>10 2 01 00000</t>
  </si>
  <si>
    <t>10 2 01 01000</t>
  </si>
  <si>
    <t>11 0 00 00000</t>
  </si>
  <si>
    <t>11 0 01 00000</t>
  </si>
  <si>
    <t>11 0 01 01110</t>
  </si>
  <si>
    <t>11 0 01 01120</t>
  </si>
  <si>
    <t>11 0 02 00000</t>
  </si>
  <si>
    <t>11 0 02 01000</t>
  </si>
  <si>
    <t>11 0 03 00000</t>
  </si>
  <si>
    <t>11 0 03 02110</t>
  </si>
  <si>
    <t>11 0 03 02120</t>
  </si>
  <si>
    <t>11 0 03 03100</t>
  </si>
  <si>
    <t>11 0 03 03210</t>
  </si>
  <si>
    <t>11 0 03 03220</t>
  </si>
  <si>
    <t>11 0 03 03311</t>
  </si>
  <si>
    <t>11 0 03 03312</t>
  </si>
  <si>
    <t>11 0 03 03313</t>
  </si>
  <si>
    <t>11 0 03 03314</t>
  </si>
  <si>
    <t>11 0 03 03315</t>
  </si>
  <si>
    <t>11 0 03 03321</t>
  </si>
  <si>
    <t>11 0 03 03322</t>
  </si>
  <si>
    <t>11 0 03 03323</t>
  </si>
  <si>
    <t>11 0 03 03324</t>
  </si>
  <si>
    <t>11 0 03 03325</t>
  </si>
  <si>
    <t>11 0 03 03331</t>
  </si>
  <si>
    <t>11 0 03 03332</t>
  </si>
  <si>
    <t>11 0 03 03333</t>
  </si>
  <si>
    <t>11 0 03 03334</t>
  </si>
  <si>
    <t>11 003 03335</t>
  </si>
  <si>
    <t>11 0 04 00000</t>
  </si>
  <si>
    <t>11 0 04 03110</t>
  </si>
  <si>
    <t>11 00 4 03120</t>
  </si>
  <si>
    <t>11 0 04 L5192</t>
  </si>
  <si>
    <t>11 0 05 00000</t>
  </si>
  <si>
    <t>11 0 05 04000</t>
  </si>
  <si>
    <t>11 0 05 L2990</t>
  </si>
  <si>
    <t>11 0 06 00000</t>
  </si>
  <si>
    <t>11 0 06 05000</t>
  </si>
  <si>
    <t>11 0 07 00000</t>
  </si>
  <si>
    <t>11 0 07 02210</t>
  </si>
  <si>
    <t>11 0 08 00000</t>
  </si>
  <si>
    <t>11 0 08 01000</t>
  </si>
  <si>
    <t>11 0 09 00000</t>
  </si>
  <si>
    <t>11 0 09 01000</t>
  </si>
  <si>
    <t>11 0 14 00000</t>
  </si>
  <si>
    <t>11 0 A1 55191</t>
  </si>
  <si>
    <t>11 0 A1 55194</t>
  </si>
  <si>
    <t>11 0 A3 00000</t>
  </si>
  <si>
    <t>11 0 A1  00000</t>
  </si>
  <si>
    <t>11 0 A3 55196</t>
  </si>
  <si>
    <t>12 0 00 00000</t>
  </si>
  <si>
    <t>12 0 02 00000</t>
  </si>
  <si>
    <t>12 0 02 01000</t>
  </si>
  <si>
    <t>12 0 04 00000</t>
  </si>
  <si>
    <t>12 0 04 01000</t>
  </si>
  <si>
    <t>12 0 05 00000</t>
  </si>
  <si>
    <t>12 0 05 01000</t>
  </si>
  <si>
    <t>12 0 06 00000</t>
  </si>
  <si>
    <t>12 0 06 00150</t>
  </si>
  <si>
    <t>12 0 06 01000</t>
  </si>
  <si>
    <t>12 0 08 00000</t>
  </si>
  <si>
    <t>12 0 08 01000</t>
  </si>
  <si>
    <t>12 0 09 00000</t>
  </si>
  <si>
    <t>12 0 09 01000</t>
  </si>
  <si>
    <t>12 0 10 00000</t>
  </si>
  <si>
    <t>12 0 10 00900</t>
  </si>
  <si>
    <t>13 0 00 00000</t>
  </si>
  <si>
    <t>13 1 00 00000</t>
  </si>
  <si>
    <t>13 1 01 00000</t>
  </si>
  <si>
    <t>13 1 01 01000</t>
  </si>
  <si>
    <t>13 1 01 01500</t>
  </si>
  <si>
    <t>13 2 00 00000</t>
  </si>
  <si>
    <t>13 2 01 00000</t>
  </si>
  <si>
    <t>13 2 01 02110</t>
  </si>
  <si>
    <t>13 2 01 02120</t>
  </si>
  <si>
    <t>13 2 01 02130</t>
  </si>
  <si>
    <t>13 3 00 00000</t>
  </si>
  <si>
    <t>13 3 01 00000</t>
  </si>
  <si>
    <t>13 3 01 01000</t>
  </si>
  <si>
    <t>13 3 02 00000</t>
  </si>
  <si>
    <t>13 3 02 01200</t>
  </si>
  <si>
    <t>15 0 00 00000</t>
  </si>
  <si>
    <t>15 3 00 00000</t>
  </si>
  <si>
    <t>15 3 03 00000</t>
  </si>
  <si>
    <t>15 3 03 03000</t>
  </si>
  <si>
    <t>15 3 03 04000</t>
  </si>
  <si>
    <t>16 0 00 00000</t>
  </si>
  <si>
    <t>16 0 01 00000</t>
  </si>
  <si>
    <t>16 0 01 01110</t>
  </si>
  <si>
    <t>16 0 01 01210</t>
  </si>
  <si>
    <t>16 1 00 00000</t>
  </si>
  <si>
    <t>16 1 01 00000</t>
  </si>
  <si>
    <t>16 1 01 01110</t>
  </si>
  <si>
    <t>16 1 01 01120</t>
  </si>
  <si>
    <t>16 1 02 00000</t>
  </si>
  <si>
    <t>16 1 03 00000</t>
  </si>
  <si>
    <t>16 1 03 16030</t>
  </si>
  <si>
    <t>16 1 04 00000</t>
  </si>
  <si>
    <t>16 1 05 00000</t>
  </si>
  <si>
    <t>16 1 05 02010</t>
  </si>
  <si>
    <t>16 1 06 00000</t>
  </si>
  <si>
    <t>16 1 06 01000</t>
  </si>
  <si>
    <t>16 2 00 00000</t>
  </si>
  <si>
    <t>16 2 01 00000</t>
  </si>
  <si>
    <t>16 2 01 01110</t>
  </si>
  <si>
    <t>16 2 01 01120</t>
  </si>
  <si>
    <t>16 2 02 00000</t>
  </si>
  <si>
    <t>16 2 03 00000</t>
  </si>
  <si>
    <t>16 2 04 00000</t>
  </si>
  <si>
    <t>16 2 04 01000</t>
  </si>
  <si>
    <t>16 2 04 L3040</t>
  </si>
  <si>
    <t>16 2 06 00000</t>
  </si>
  <si>
    <t>16 2 06 01000</t>
  </si>
  <si>
    <t>16 2 07 00000</t>
  </si>
  <si>
    <t>16 2 07 01000</t>
  </si>
  <si>
    <t>16 2 08 00000</t>
  </si>
  <si>
    <t>16 2 08 01000</t>
  </si>
  <si>
    <t>16 2 09 00000</t>
  </si>
  <si>
    <t>16 2 09 01000</t>
  </si>
  <si>
    <t>16 2 09 02000</t>
  </si>
  <si>
    <t>16 2 09 L7500</t>
  </si>
  <si>
    <t>16 3 00 0000</t>
  </si>
  <si>
    <t>16 3 01 00000</t>
  </si>
  <si>
    <t>16 3 01 01110</t>
  </si>
  <si>
    <t>16 3 01 01120</t>
  </si>
  <si>
    <t>18 0 00 00000</t>
  </si>
  <si>
    <t>18 1 00 00000</t>
  </si>
  <si>
    <t>18 1 01 00000</t>
  </si>
  <si>
    <t>18 1 01 01000</t>
  </si>
  <si>
    <t>18 2 00 00000</t>
  </si>
  <si>
    <t>18 2 01 00000</t>
  </si>
  <si>
    <t>18 2 01 01000</t>
  </si>
  <si>
    <t>18 2 02 00000</t>
  </si>
  <si>
    <t>18 2 02 01000</t>
  </si>
  <si>
    <t>18 2 03 00000</t>
  </si>
  <si>
    <t>18 2 03 01000</t>
  </si>
  <si>
    <t>18 2 04 00000</t>
  </si>
  <si>
    <t>18 2 04 01000</t>
  </si>
  <si>
    <t>18 3 00 00000</t>
  </si>
  <si>
    <t>18 3 01 00000</t>
  </si>
  <si>
    <t>18 3 01 01000</t>
  </si>
  <si>
    <t>18 3 01 01300</t>
  </si>
  <si>
    <t>18 3 01 S8070</t>
  </si>
  <si>
    <t>18 3 01 01600</t>
  </si>
  <si>
    <t>23 0 00 00000</t>
  </si>
  <si>
    <t>23 0 01 00000</t>
  </si>
  <si>
    <t>23 0 01 01000</t>
  </si>
  <si>
    <t>23 0 02 00000</t>
  </si>
  <si>
    <t>23 0 02 01000</t>
  </si>
  <si>
    <t>23 0 06 00000</t>
  </si>
  <si>
    <t>23 0 06 01000</t>
  </si>
  <si>
    <t>24 0 00 00000</t>
  </si>
  <si>
    <t>24 1 00 00000</t>
  </si>
  <si>
    <t>24 1 01 00000</t>
  </si>
  <si>
    <t>24 1 01 01000</t>
  </si>
  <si>
    <t>24 1 03 00000</t>
  </si>
  <si>
    <t>24 1 03 01000</t>
  </si>
  <si>
    <t>25 0 00 00000</t>
  </si>
  <si>
    <t>25 1 00 00000</t>
  </si>
  <si>
    <t>25 1 01 00000</t>
  </si>
  <si>
    <t>25 1 01 01000</t>
  </si>
  <si>
    <t>25 1 02 00000</t>
  </si>
  <si>
    <t>25 1 02 01000</t>
  </si>
  <si>
    <t>25 1 03 00000</t>
  </si>
  <si>
    <t>25 1 03 01000</t>
  </si>
  <si>
    <t>25 3 00 00000</t>
  </si>
  <si>
    <t>25 3 02 00000</t>
  </si>
  <si>
    <t>25 3 02 01000</t>
  </si>
  <si>
    <t>28 0 00 00000</t>
  </si>
  <si>
    <t>28 0 01 00000</t>
  </si>
  <si>
    <t>28 0 01 01000</t>
  </si>
  <si>
    <t>28 0 02 00000</t>
  </si>
  <si>
    <t>28 0 02 01000</t>
  </si>
  <si>
    <t>28 0 03 00000</t>
  </si>
  <si>
    <t>28 0 03 02000</t>
  </si>
  <si>
    <t>28 0 05 00000</t>
  </si>
  <si>
    <t>30 0 00 00000</t>
  </si>
  <si>
    <t>30 0 02 00000</t>
  </si>
  <si>
    <t>30 0 02 01000</t>
  </si>
  <si>
    <t>30 0 02 08000</t>
  </si>
  <si>
    <t>38 0 04 00000</t>
  </si>
  <si>
    <t>38 0 04 01000</t>
  </si>
  <si>
    <t>43 0 00 00000</t>
  </si>
  <si>
    <t>43 0 03 00000</t>
  </si>
  <si>
    <t>43 0 03 01000</t>
  </si>
  <si>
    <t>43 0 04 00000</t>
  </si>
  <si>
    <t>43 0 04 01000</t>
  </si>
  <si>
    <t>44 0 00 00000</t>
  </si>
  <si>
    <t>44 0 01 00000</t>
  </si>
  <si>
    <t>44 0 01 S6840</t>
  </si>
  <si>
    <t>44 0 03 00000</t>
  </si>
  <si>
    <t>44 0 03 01000</t>
  </si>
  <si>
    <t>45 0 00 00000</t>
  </si>
  <si>
    <t>45 0 01 00000</t>
  </si>
  <si>
    <t>45 0 01 03300</t>
  </si>
  <si>
    <t>45 0 01 R3020</t>
  </si>
  <si>
    <t>45 0 02 00000</t>
  </si>
  <si>
    <t>45 0 02 01000</t>
  </si>
  <si>
    <t>45 0 03 00000</t>
  </si>
  <si>
    <t>45 0 03 01000</t>
  </si>
  <si>
    <t>45 0 P1 00000</t>
  </si>
  <si>
    <t>45 0 P1 03300</t>
  </si>
  <si>
    <t>45 0 P1 50840</t>
  </si>
  <si>
    <t>45 0 P1 Д0840</t>
  </si>
  <si>
    <t>48 0 00 00000</t>
  </si>
  <si>
    <t>48 2 00 00000</t>
  </si>
  <si>
    <t>48 2 01 00000</t>
  </si>
  <si>
    <t>48 2 01 03000</t>
  </si>
  <si>
    <t>48 2 01 02000</t>
  </si>
  <si>
    <t>48 2 01 04000</t>
  </si>
  <si>
    <t>51 0 00 00000</t>
  </si>
  <si>
    <t>51 0 01 00000</t>
  </si>
  <si>
    <t>51 0 01 00300</t>
  </si>
  <si>
    <t>51 0 02 00000</t>
  </si>
  <si>
    <t>51 0 02 00400</t>
  </si>
  <si>
    <t>51 0 02 00410</t>
  </si>
  <si>
    <t>51 0 02 00420</t>
  </si>
  <si>
    <t>51 0 03 00000</t>
  </si>
  <si>
    <t>51 0 03 00400</t>
  </si>
  <si>
    <t>51 0 03 00220</t>
  </si>
  <si>
    <t>51 0 04 00000</t>
  </si>
  <si>
    <t>51 0 04 00400</t>
  </si>
  <si>
    <t>51 0 05 00000</t>
  </si>
  <si>
    <t>51 0 05 00400</t>
  </si>
  <si>
    <t>51 0 06 00000</t>
  </si>
  <si>
    <t>51 0 06 00400</t>
  </si>
  <si>
    <t>51 0 08 00000</t>
  </si>
  <si>
    <t>51 0 08 00900</t>
  </si>
  <si>
    <t>51 0 09 00000</t>
  </si>
  <si>
    <t>51 0 09 00900</t>
  </si>
  <si>
    <t>51 0 10 00000</t>
  </si>
  <si>
    <t>51 0 10 00900</t>
  </si>
  <si>
    <t>51 0 11 00000</t>
  </si>
  <si>
    <t>51 0 11 00900</t>
  </si>
  <si>
    <t>51 0 12 00000</t>
  </si>
  <si>
    <t>51 0 12 00900</t>
  </si>
  <si>
    <t>51 0 14 00000</t>
  </si>
  <si>
    <t>51 0 14 00500</t>
  </si>
  <si>
    <t>51 0 16 00000</t>
  </si>
  <si>
    <t>51 0 16 01000</t>
  </si>
  <si>
    <t>51 0 17 00000</t>
  </si>
  <si>
    <t>51 0 17 00530</t>
  </si>
  <si>
    <t>51 0 17 00800</t>
  </si>
  <si>
    <t>51 0 21 00000</t>
  </si>
  <si>
    <t>51 0 21 01000</t>
  </si>
  <si>
    <t>58 0 03 00000</t>
  </si>
  <si>
    <t>58 0 03 01000</t>
  </si>
  <si>
    <t>58 0 04 01000</t>
  </si>
  <si>
    <t>58 0 06 00000</t>
  </si>
  <si>
    <t>58 0 06 01000</t>
  </si>
  <si>
    <t>58 0 08 00000</t>
  </si>
  <si>
    <t>58 0 08 01000</t>
  </si>
  <si>
    <t>58 0 09 00000</t>
  </si>
  <si>
    <t>58 0 09 01000</t>
  </si>
  <si>
    <t>66 0 00 00000</t>
  </si>
  <si>
    <t>66 0 00 01000</t>
  </si>
  <si>
    <t>78 0 00 00000</t>
  </si>
  <si>
    <t>78 0 01 00000</t>
  </si>
  <si>
    <t>78 0 01 01000</t>
  </si>
  <si>
    <t>78 0 03 00000</t>
  </si>
  <si>
    <t>78 0 03 01000</t>
  </si>
  <si>
    <t>78 0 04 00000</t>
  </si>
  <si>
    <t>78 0 04 01000</t>
  </si>
  <si>
    <t>78 0 05 00000</t>
  </si>
  <si>
    <t>78 0 05 01000</t>
  </si>
  <si>
    <t>78 0 02 00000</t>
  </si>
  <si>
    <t>78 0 02 01000</t>
  </si>
  <si>
    <t>79 0 00 00000</t>
  </si>
  <si>
    <t>79 0 03 00000</t>
  </si>
  <si>
    <t>79 0 03 01000</t>
  </si>
  <si>
    <t>79 0 05 00000</t>
  </si>
  <si>
    <t>79 0 05 01000</t>
  </si>
  <si>
    <t>79 0 07 00000</t>
  </si>
  <si>
    <t>79 0 07 01000</t>
  </si>
  <si>
    <t>80 0 00 00000</t>
  </si>
  <si>
    <t>80 0 02 00000</t>
  </si>
  <si>
    <t>80 0 02 01000</t>
  </si>
  <si>
    <t>80 0 05 00000</t>
  </si>
  <si>
    <t>80 0 05 01000</t>
  </si>
  <si>
    <t>87 0 00 00000</t>
  </si>
  <si>
    <t>87 0 00 59340</t>
  </si>
  <si>
    <t>87 0 00 22220</t>
  </si>
  <si>
    <t>99 0 00 00000</t>
  </si>
  <si>
    <t>99 9 00 00000</t>
  </si>
  <si>
    <t>99 9 0051200</t>
  </si>
  <si>
    <t>Ремонт объектов спорта, строительство, реконструкция спортивных объектов</t>
  </si>
  <si>
    <t>Основное мероприятие "Приобретение спортивного инвентаря"</t>
  </si>
  <si>
    <t xml:space="preserve"> Приобретение спортивного инвентаря </t>
  </si>
  <si>
    <t>Разработка землеустроительной документации по описанию границ (части границ) населенных пунктов и территориальных зон муниципального района "Город Людиново и Людиновский район"</t>
  </si>
  <si>
    <t>Распределение бюджетных ассигнований бюджета муниципального района "Город Людиново и Людиновский район"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2025 и 2026 годов</t>
  </si>
  <si>
    <t>Бюджетные ассигнования на 2025 год</t>
  </si>
  <si>
    <t>Бюджетные ассигнования на 2026 год</t>
  </si>
  <si>
    <t>25 1 04 00000</t>
  </si>
  <si>
    <t>25 1 04 88410</t>
  </si>
  <si>
    <t>Основное мероприятие "Организация мероприятий при осуществлении деятельности по обращению с животными без владельцев"</t>
  </si>
  <si>
    <t>Организация мероприятий при осуществлении деятельности по обращению с животными без владельцев</t>
  </si>
  <si>
    <t>45 0 04 00000</t>
  </si>
  <si>
    <t>45 0 04 03410</t>
  </si>
  <si>
    <t>Основное мероприятие "Обеспечение функционирования учреждений"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</si>
  <si>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</si>
  <si>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16 2 02 16330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</si>
  <si>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</si>
  <si>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16 2 11 00000</t>
  </si>
  <si>
    <t>16 2 11 53030</t>
  </si>
  <si>
    <t>16 2 10 00000</t>
  </si>
  <si>
    <t>Основное мероприятие "Социальная поддержка обучающихся"</t>
  </si>
  <si>
    <t>16 2 10 16910</t>
  </si>
  <si>
    <t>Дополнительная мера социальной поддержки членам семей военнослужащих, мобилизованных, добровольцев, командированных лиц,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дополнительных мерах социальной поддержки членов семей военнослужащих, сотрудников некоторых федеральных государственных органов, принимающих (принимавших)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Украины, граждан Российской Федерации, призванных на военную службу по мобилизации в Вооруженные Силы Российской Федерации, граждан, добровольно выполняющих (выполнявших) задачи в ходе проведения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Украины, а также лиц, направленных (командированных) для выполнения задач на территориях Донецкой Народной Республики, Луганской Народной Республики, Запорожской области и Херсонской области"</t>
  </si>
  <si>
    <t>16 2 10 16920</t>
  </si>
  <si>
    <t>16 2 EВ 00000</t>
  </si>
  <si>
    <t>16 2 EВ 51790</t>
  </si>
  <si>
    <t>Региональный проект "Патриотическое воспитание граждан Российской Федерации (Калужская область)"</t>
  </si>
  <si>
    <t>11 0 14 00800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</si>
  <si>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</si>
  <si>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16 1 02 16310</t>
  </si>
  <si>
    <t>16 1 04 S6320</t>
  </si>
  <si>
    <t>16 2 03 16340</t>
  </si>
  <si>
    <t xml:space="preserve"> Основное мероприятие "Внесение изменений в документы территориального планирования и градостроительного зонирования"</t>
  </si>
  <si>
    <t xml:space="preserve">Основное мероприятие "Устранение реестровых ошибок для внесения сведений в ЕГРН границ (частей границ) территориальных зон, границ (частей границ) населенных пунктов муниципального района "Город Людиново и Людиновский район"
</t>
  </si>
  <si>
    <t xml:space="preserve">Устранение реестровых ошибок для внесения сведений в ЕГРН границ (частей границ) территориальных зон, границ (частей границ) населенных пунктов муниципального района "Город Людиново и Людиновский район"
</t>
  </si>
  <si>
    <t>Основное мероприятие "Участие в предупреждении и ликвидации последствий чрезвычайных ситуаций на территории муниципального района"</t>
  </si>
  <si>
    <t>Основное мероприятие "Организация и осуществление мероприятий по ГО, защите населения и территории муниципального района от чрезвычайных ситуаций"</t>
  </si>
  <si>
    <t>Поддержание в готовности защитных сооружений ГО</t>
  </si>
  <si>
    <t>Приобретение необходимого снаряжения, оборудования и инструмента для организации функционирования нештатного АСФ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</si>
  <si>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</si>
  <si>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10 1 04 03000</t>
  </si>
  <si>
    <t xml:space="preserve"> Изготовление и установка информационных знаков, баннеров, стендов, ограждений</t>
  </si>
  <si>
    <t>Основное мероприятие" Антитеррористические мероприятия"</t>
  </si>
  <si>
    <t>Закупка и обновления антивирусных программ для защищенного ПК</t>
  </si>
  <si>
    <t>10 1 08 00000</t>
  </si>
  <si>
    <t>10 1 08 01000</t>
  </si>
  <si>
    <t>Основное мероприятие "Мобилизационная работа"</t>
  </si>
  <si>
    <t>Закупка наглядных пособий, агитационных материалов</t>
  </si>
  <si>
    <t>Основное мероприятие "Работы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участков"</t>
  </si>
  <si>
    <t>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</t>
  </si>
  <si>
    <t>28 0 05 03000</t>
  </si>
  <si>
    <t>Капитальный ремонт ГТС Людиновского водохранилища</t>
  </si>
  <si>
    <t xml:space="preserve"> Основное мероприятие "Мониторинг состояния окружающей среды Людиновского района"</t>
  </si>
  <si>
    <t>23 0 03 00000</t>
  </si>
  <si>
    <t>23 0 03 01000</t>
  </si>
  <si>
    <t>05 2 00 00000</t>
  </si>
  <si>
    <t>05 2 01 00000</t>
  </si>
  <si>
    <t>05 2 01 L4970</t>
  </si>
  <si>
    <t xml:space="preserve"> Подпрограмма "Обеспечение жильем молодых семей в городском поселении "Город Людиново"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</si>
  <si>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</si>
  <si>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>Реализация мероприятий по обеспечению жильем молодых семей</t>
  </si>
  <si>
    <t>11 0 01 S7010</t>
  </si>
  <si>
    <t>12 0 03 00000</t>
  </si>
  <si>
    <t>12 0 03 01000</t>
  </si>
  <si>
    <t>Основное мероприятие "Создание, содержание и организация деятельности АСФ"</t>
  </si>
  <si>
    <t>Решение задач по предотвращению угроз террористического характера, профилактики терроризма</t>
  </si>
  <si>
    <t>Основное мероприятие "Районный конкурс журналистских работ "Судьба и Родина-едины"</t>
  </si>
  <si>
    <t>Районный конкурс журналистских работ "Судьба и Родина-едины</t>
  </si>
  <si>
    <t>Наименование</t>
  </si>
  <si>
    <t>(в рублях)</t>
  </si>
  <si>
    <t>Меры социальной поддержки по улучшению жилищных условий многодетных семей в соответствии с пунктом 2 статьи 7.1. Закона Калужской области "О статусе многодетной семьи в Калужской области и мерах ее социальной поддержки"</t>
  </si>
  <si>
    <t>03 0 P1 00000</t>
  </si>
  <si>
    <t>03 0 P1 04280</t>
  </si>
  <si>
    <t>Меры социальной поддержки отдельным категориям граждан на возмещение расходов, связанных с установкой внутридомового газового оборудования</t>
  </si>
  <si>
    <t>03 0 04 03080</t>
  </si>
  <si>
    <t>79 0 08 00000</t>
  </si>
  <si>
    <t>79 0 08 01000</t>
  </si>
  <si>
    <t xml:space="preserve"> Муниципальная программа "Совершенствование деятельности органов местного самоуправления муниципального района "Город Людиново и Людиновский район"</t>
  </si>
  <si>
    <t>Муниципальная программа "Управление имущественным комплексом муниципального района "Город Людиново и Людиновский район"</t>
  </si>
  <si>
    <t xml:space="preserve"> Подпрограмма "Управление земельными и муниципальными ресурсами Людиновского района"</t>
  </si>
  <si>
    <t>38 1 00 00000</t>
  </si>
  <si>
    <t>38 0 00 00000</t>
  </si>
  <si>
    <t>38 1 01 00000</t>
  </si>
  <si>
    <t>38 1 01 01000</t>
  </si>
  <si>
    <t>38 1 02 00000</t>
  </si>
  <si>
    <t>38 1 02 01000</t>
  </si>
  <si>
    <t>38 1 03 00000</t>
  </si>
  <si>
    <t>38 1 03 S6280</t>
  </si>
  <si>
    <t>38 1 06 00000</t>
  </si>
  <si>
    <t>38 1 06 01000</t>
  </si>
  <si>
    <t>38 1 09 00000</t>
  </si>
  <si>
    <t>38 1 09 01000</t>
  </si>
  <si>
    <t>38 2 00 00000</t>
  </si>
  <si>
    <t>38 1 10 00000</t>
  </si>
  <si>
    <t>38 1 13 00000</t>
  </si>
  <si>
    <t>38 1 13 01000</t>
  </si>
  <si>
    <t>Подпрограмма "Совершенствование системы градостроительного регулирования на территории муниципального района "Город Людиново и Людиновский район"</t>
  </si>
  <si>
    <t>38 2 01 00000</t>
  </si>
  <si>
    <t>38 2 01 S7030</t>
  </si>
  <si>
    <t>38 2 03 00000</t>
  </si>
  <si>
    <t>38 2 03 01000</t>
  </si>
  <si>
    <t>38 2 04 00000</t>
  </si>
  <si>
    <t>38 2 04 S7070</t>
  </si>
  <si>
    <t>38 2 07 00000</t>
  </si>
  <si>
    <t>38 2 07 01000</t>
  </si>
  <si>
    <t>38 2 08 00000</t>
  </si>
  <si>
    <t>38 2 08 S6233</t>
  </si>
  <si>
    <t xml:space="preserve"> Внесение изменений в документы территориального планирования и градостроительного зонирования</t>
  </si>
  <si>
    <t>Основное мероприятие "Предоставление субсидии на подготовку материалов для размещения в региональном эфире Телеканала "Россия-24", а так же на оказание услуг по организации и проведению репортажей и видеосъемок о деятельности муниципального района "Город Людиново и Людиновский район", не связанные с финансовым обеспечением выполнения муниципального задания"</t>
  </si>
  <si>
    <t>Предоставление субсидии на подготовку материалов для размещения в региональном эфире Телеканала "Россия-24", а так же на оказание услуг по организации и проведению репортажей и видеосъемок о деятельности муниципального района "Город Людиново и Людиновский район", не связанные с финансовым обеспечением выполнения муниципального задания</t>
  </si>
  <si>
    <t>Приложение № 11                                                                                                                                                                к решению Людиновского Районного Собрания  "О бюджете муниципального района "Город Людиново и Людиновский район" на 2024 год и на плановый период 2025 и 2026 годов"                                                                                                                                                        от 25.12.2023 № 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</si>
</sst>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Arial Cyr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6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4" fontId="3" fillId="2" borderId="2" xfId="9" applyNumberFormat="1" applyAlignment="1" applyProtection="1">
      <alignment vertical="top" shrinkToFit="1"/>
    </xf>
    <xf numFmtId="10" fontId="3" fillId="2" borderId="2" xfId="10" applyNumberFormat="1" applyAlignment="1" applyProtection="1">
      <alignment vertical="top" shrinkToFit="1"/>
    </xf>
    <xf numFmtId="0" fontId="1" fillId="0" borderId="1" xfId="2" applyNumberFormat="1" applyAlignment="1" applyProtection="1"/>
    <xf numFmtId="0" fontId="0" fillId="0" borderId="0" xfId="0" applyAlignment="1" applyProtection="1">
      <protection locked="0"/>
    </xf>
    <xf numFmtId="4" fontId="8" fillId="5" borderId="2" xfId="9" applyNumberFormat="1" applyFont="1" applyFill="1" applyProtection="1">
      <alignment horizontal="right" vertical="top" shrinkToFit="1"/>
    </xf>
    <xf numFmtId="4" fontId="8" fillId="5" borderId="2" xfId="9" applyNumberFormat="1" applyFont="1" applyFill="1" applyAlignment="1" applyProtection="1">
      <alignment horizontal="right" vertical="center" shrinkToFit="1"/>
    </xf>
    <xf numFmtId="0" fontId="8" fillId="0" borderId="2" xfId="7" applyNumberFormat="1" applyFont="1" applyProtection="1">
      <alignment vertical="top" wrapText="1"/>
    </xf>
    <xf numFmtId="0" fontId="8" fillId="0" borderId="5" xfId="0" applyNumberFormat="1" applyFont="1" applyFill="1" applyBorder="1" applyAlignment="1">
      <alignment wrapText="1"/>
    </xf>
    <xf numFmtId="49" fontId="8" fillId="0" borderId="6" xfId="14" applyNumberFormat="1" applyFont="1" applyBorder="1" applyAlignment="1" applyProtection="1">
      <alignment horizontal="center" vertical="top" wrapText="1"/>
    </xf>
    <xf numFmtId="49" fontId="8" fillId="0" borderId="6" xfId="11" applyNumberFormat="1" applyFont="1" applyBorder="1" applyAlignment="1" applyProtection="1">
      <alignment horizontal="left" vertical="top" wrapText="1"/>
    </xf>
    <xf numFmtId="49" fontId="8" fillId="0" borderId="2" xfId="11" applyNumberFormat="1" applyFont="1" applyAlignment="1" applyProtection="1">
      <alignment horizontal="left" vertical="top" wrapText="1"/>
    </xf>
    <xf numFmtId="0" fontId="10" fillId="0" borderId="2" xfId="6" applyFont="1">
      <alignment horizontal="center" vertical="center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1" xfId="2" applyNumberFormat="1" applyFont="1" applyProtection="1"/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3" fillId="0" borderId="2" xfId="6" applyFont="1">
      <alignment horizontal="center" vertical="center" wrapText="1"/>
    </xf>
    <xf numFmtId="0" fontId="13" fillId="0" borderId="2" xfId="21" applyNumberFormat="1" applyFont="1" applyAlignment="1">
      <alignment horizontal="center" vertical="top" wrapText="1"/>
    </xf>
    <xf numFmtId="49" fontId="13" fillId="0" borderId="4" xfId="6" applyNumberFormat="1" applyFont="1" applyBorder="1" applyProtection="1">
      <alignment horizontal="center" vertical="center" wrapText="1"/>
    </xf>
    <xf numFmtId="0" fontId="9" fillId="0" borderId="2" xfId="7" applyNumberFormat="1" applyFont="1" applyProtection="1">
      <alignment vertical="top" wrapText="1"/>
    </xf>
    <xf numFmtId="49" fontId="9" fillId="0" borderId="2" xfId="8" applyNumberFormat="1" applyFont="1" applyProtection="1">
      <alignment horizontal="center" vertical="top" shrinkToFit="1"/>
    </xf>
    <xf numFmtId="1" fontId="9" fillId="0" borderId="2" xfId="8" applyNumberFormat="1" applyFont="1" applyProtection="1">
      <alignment horizontal="center" vertical="top" shrinkToFit="1"/>
    </xf>
    <xf numFmtId="4" fontId="9" fillId="5" borderId="2" xfId="9" applyNumberFormat="1" applyFont="1" applyFill="1" applyProtection="1">
      <alignment horizontal="right" vertical="top" shrinkToFit="1"/>
    </xf>
    <xf numFmtId="49" fontId="8" fillId="0" borderId="2" xfId="8" applyNumberFormat="1" applyFont="1" applyProtection="1">
      <alignment horizontal="center" vertical="top" shrinkToFit="1"/>
    </xf>
    <xf numFmtId="1" fontId="8" fillId="0" borderId="2" xfId="8" applyNumberFormat="1" applyFont="1" applyProtection="1">
      <alignment horizontal="center" vertical="top" shrinkToFit="1"/>
    </xf>
    <xf numFmtId="0" fontId="8" fillId="0" borderId="2" xfId="7" applyNumberFormat="1" applyFont="1" applyAlignment="1" applyProtection="1">
      <alignment horizontal="left" vertical="top" wrapText="1"/>
    </xf>
    <xf numFmtId="1" fontId="8" fillId="0" borderId="2" xfId="8" applyNumberFormat="1" applyFont="1" applyAlignment="1" applyProtection="1">
      <alignment horizontal="center" vertical="top" shrinkToFit="1"/>
    </xf>
    <xf numFmtId="1" fontId="8" fillId="0" borderId="2" xfId="8" applyNumberFormat="1" applyFont="1" applyAlignment="1" applyProtection="1">
      <alignment vertical="top" shrinkToFit="1"/>
    </xf>
    <xf numFmtId="4" fontId="8" fillId="5" borderId="2" xfId="9" applyNumberFormat="1" applyFont="1" applyFill="1" applyAlignment="1" applyProtection="1">
      <alignment vertical="top" shrinkToFit="1"/>
    </xf>
    <xf numFmtId="4" fontId="8" fillId="2" borderId="2" xfId="9" applyNumberFormat="1" applyFont="1" applyAlignment="1" applyProtection="1">
      <alignment horizontal="right" vertical="center" shrinkToFit="1"/>
    </xf>
    <xf numFmtId="49" fontId="8" fillId="0" borderId="1" xfId="14" applyNumberFormat="1" applyFont="1" applyBorder="1" applyAlignment="1" applyProtection="1">
      <alignment horizontal="center" vertical="top" wrapText="1"/>
    </xf>
    <xf numFmtId="0" fontId="8" fillId="5" borderId="2" xfId="7" applyNumberFormat="1" applyFont="1" applyFill="1" applyBorder="1" applyAlignment="1" applyProtection="1">
      <alignment vertical="top" wrapText="1"/>
    </xf>
    <xf numFmtId="49" fontId="8" fillId="0" borderId="2" xfId="14" applyNumberFormat="1" applyFont="1" applyBorder="1" applyAlignment="1" applyProtection="1">
      <alignment horizontal="center" vertical="top" wrapText="1"/>
    </xf>
    <xf numFmtId="4" fontId="9" fillId="5" borderId="2" xfId="12" applyNumberFormat="1" applyFont="1" applyFill="1" applyProtection="1">
      <alignment horizontal="right" vertical="top" shrinkToFit="1"/>
    </xf>
    <xf numFmtId="0" fontId="14" fillId="0" borderId="1" xfId="2" applyNumberFormat="1" applyFont="1" applyProtection="1"/>
    <xf numFmtId="0" fontId="9" fillId="6" borderId="1" xfId="0" applyFont="1" applyFill="1" applyBorder="1" applyAlignment="1">
      <alignment horizontal="center" vertical="center" wrapText="1"/>
    </xf>
    <xf numFmtId="0" fontId="12" fillId="0" borderId="2" xfId="6" applyNumberFormat="1" applyFont="1" applyProtection="1">
      <alignment horizontal="center" vertical="center" wrapText="1"/>
    </xf>
    <xf numFmtId="0" fontId="12" fillId="0" borderId="2" xfId="6" applyFont="1">
      <alignment horizontal="center" vertical="center" wrapText="1"/>
    </xf>
    <xf numFmtId="0" fontId="9" fillId="0" borderId="2" xfId="21" applyNumberFormat="1" applyFont="1" applyAlignment="1" applyProtection="1">
      <alignment horizontal="center" vertical="top" wrapText="1"/>
    </xf>
    <xf numFmtId="0" fontId="9" fillId="0" borderId="2" xfId="21" applyNumberFormat="1" applyFont="1" applyAlignment="1">
      <alignment horizontal="center" vertical="top" wrapText="1"/>
    </xf>
    <xf numFmtId="0" fontId="13" fillId="0" borderId="2" xfId="6" applyNumberFormat="1" applyFont="1" applyProtection="1">
      <alignment horizontal="center" vertical="center" wrapText="1"/>
    </xf>
    <xf numFmtId="0" fontId="13" fillId="0" borderId="2" xfId="6" applyFont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49" fontId="13" fillId="0" borderId="3" xfId="6" applyNumberFormat="1" applyFont="1" applyBorder="1" applyProtection="1">
      <alignment horizontal="center" vertical="center" wrapText="1"/>
    </xf>
    <xf numFmtId="49" fontId="13" fillId="0" borderId="4" xfId="6" applyNumberFormat="1" applyFont="1" applyBorder="1" applyProtection="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7" fillId="0" borderId="1" xfId="5" applyNumberFormat="1" applyFont="1" applyProtection="1">
      <alignment horizontal="right"/>
    </xf>
    <xf numFmtId="0" fontId="7" fillId="0" borderId="1" xfId="5" applyFont="1">
      <alignment horizontal="right"/>
    </xf>
    <xf numFmtId="0" fontId="8" fillId="6" borderId="1" xfId="0" applyFont="1" applyFill="1" applyBorder="1" applyAlignment="1">
      <alignment vertical="top" wrapText="1"/>
    </xf>
    <xf numFmtId="0" fontId="9" fillId="0" borderId="2" xfId="11" applyNumberFormat="1" applyFont="1" applyProtection="1">
      <alignment horizontal="left"/>
    </xf>
    <xf numFmtId="0" fontId="9" fillId="0" borderId="2" xfId="11" applyFont="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3"/>
  <sheetViews>
    <sheetView showGridLines="0" tabSelected="1" view="pageBreakPreview" zoomScaleSheetLayoutView="100" workbookViewId="0">
      <selection activeCell="A2" sqref="A2:M2"/>
    </sheetView>
  </sheetViews>
  <sheetFormatPr defaultRowHeight="15" outlineLevelRow="6" x14ac:dyDescent="0.25"/>
  <cols>
    <col min="1" max="1" width="60.7109375" style="25" customWidth="1"/>
    <col min="2" max="2" width="14.28515625" style="25" customWidth="1"/>
    <col min="3" max="3" width="12.85546875" style="25" customWidth="1"/>
    <col min="4" max="9" width="9.140625" style="25" hidden="1"/>
    <col min="10" max="10" width="17.140625" style="25" hidden="1" customWidth="1"/>
    <col min="11" max="11" width="13.42578125" style="25" hidden="1" customWidth="1"/>
    <col min="12" max="12" width="21.28515625" style="25" customWidth="1"/>
    <col min="13" max="13" width="22.140625" style="25" customWidth="1"/>
    <col min="14" max="32" width="9.140625" style="1" hidden="1"/>
    <col min="33" max="33" width="9.140625" style="1" hidden="1" customWidth="1"/>
    <col min="34" max="16384" width="9.140625" style="1"/>
  </cols>
  <sheetData>
    <row r="1" spans="1:33" ht="80.25" customHeight="1" x14ac:dyDescent="0.25">
      <c r="B1" s="60" t="s">
        <v>941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ht="60" customHeight="1" x14ac:dyDescent="0.25">
      <c r="A2" s="45" t="s">
        <v>835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33" ht="10.5" customHeigh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3"/>
      <c r="AF3" s="3"/>
      <c r="AG3" s="2"/>
    </row>
    <row r="4" spans="1:33" ht="12" customHeight="1" x14ac:dyDescent="0.25">
      <c r="A4" s="58" t="s">
        <v>900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"/>
    </row>
    <row r="5" spans="1:33" ht="38.25" customHeight="1" x14ac:dyDescent="0.25">
      <c r="A5" s="46" t="s">
        <v>899</v>
      </c>
      <c r="B5" s="48" t="s">
        <v>42</v>
      </c>
      <c r="C5" s="48" t="s">
        <v>43</v>
      </c>
      <c r="D5" s="50" t="s">
        <v>0</v>
      </c>
      <c r="E5" s="50" t="s">
        <v>0</v>
      </c>
      <c r="F5" s="50" t="s">
        <v>0</v>
      </c>
      <c r="G5" s="50" t="s">
        <v>0</v>
      </c>
      <c r="H5" s="50" t="s">
        <v>0</v>
      </c>
      <c r="I5" s="50" t="s">
        <v>0</v>
      </c>
      <c r="J5" s="48" t="s">
        <v>44</v>
      </c>
      <c r="K5" s="54" t="s">
        <v>45</v>
      </c>
      <c r="L5" s="48" t="s">
        <v>836</v>
      </c>
      <c r="M5" s="48" t="s">
        <v>837</v>
      </c>
      <c r="N5" s="52" t="s">
        <v>0</v>
      </c>
      <c r="O5" s="52" t="s">
        <v>0</v>
      </c>
      <c r="P5" s="52" t="s">
        <v>0</v>
      </c>
      <c r="Q5" s="52" t="s">
        <v>0</v>
      </c>
      <c r="R5" s="52" t="s">
        <v>0</v>
      </c>
      <c r="S5" s="52" t="s">
        <v>0</v>
      </c>
      <c r="T5" s="52" t="s">
        <v>0</v>
      </c>
      <c r="U5" s="52" t="s">
        <v>0</v>
      </c>
      <c r="V5" s="52" t="s">
        <v>0</v>
      </c>
      <c r="W5" s="52" t="s">
        <v>0</v>
      </c>
      <c r="X5" s="4" t="s">
        <v>0</v>
      </c>
      <c r="Y5" s="52" t="s">
        <v>0</v>
      </c>
      <c r="Z5" s="52" t="s">
        <v>0</v>
      </c>
      <c r="AA5" s="52" t="s">
        <v>0</v>
      </c>
      <c r="AB5" s="52" t="s">
        <v>0</v>
      </c>
      <c r="AC5" s="52" t="s">
        <v>0</v>
      </c>
      <c r="AD5" s="52" t="s">
        <v>0</v>
      </c>
      <c r="AE5" s="52" t="s">
        <v>0</v>
      </c>
      <c r="AF5" s="52" t="s">
        <v>0</v>
      </c>
      <c r="AG5" s="2"/>
    </row>
    <row r="6" spans="1:33" ht="22.5" customHeight="1" x14ac:dyDescent="0.25">
      <c r="A6" s="47"/>
      <c r="B6" s="49"/>
      <c r="C6" s="49"/>
      <c r="D6" s="51"/>
      <c r="E6" s="51"/>
      <c r="F6" s="51"/>
      <c r="G6" s="51"/>
      <c r="H6" s="51"/>
      <c r="I6" s="51"/>
      <c r="J6" s="49"/>
      <c r="K6" s="55"/>
      <c r="L6" s="49"/>
      <c r="M6" s="49"/>
      <c r="N6" s="53"/>
      <c r="O6" s="53"/>
      <c r="P6" s="53"/>
      <c r="Q6" s="53"/>
      <c r="R6" s="53"/>
      <c r="S6" s="53"/>
      <c r="T6" s="53"/>
      <c r="U6" s="53"/>
      <c r="V6" s="53"/>
      <c r="W6" s="53"/>
      <c r="X6" s="4"/>
      <c r="Y6" s="53"/>
      <c r="Z6" s="53"/>
      <c r="AA6" s="53"/>
      <c r="AB6" s="53"/>
      <c r="AC6" s="53"/>
      <c r="AD6" s="53"/>
      <c r="AE6" s="53"/>
      <c r="AF6" s="53"/>
      <c r="AG6" s="2"/>
    </row>
    <row r="7" spans="1:33" s="24" customFormat="1" ht="15.75" customHeight="1" x14ac:dyDescent="0.25">
      <c r="A7" s="26">
        <v>1</v>
      </c>
      <c r="B7" s="27">
        <v>2</v>
      </c>
      <c r="C7" s="27">
        <v>3</v>
      </c>
      <c r="D7" s="26"/>
      <c r="E7" s="26"/>
      <c r="F7" s="26"/>
      <c r="G7" s="26"/>
      <c r="H7" s="26"/>
      <c r="I7" s="26"/>
      <c r="J7" s="27"/>
      <c r="K7" s="28"/>
      <c r="L7" s="27">
        <v>4</v>
      </c>
      <c r="M7" s="27">
        <v>5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  <c r="Y7" s="21"/>
      <c r="Z7" s="21"/>
      <c r="AA7" s="21"/>
      <c r="AB7" s="21"/>
      <c r="AC7" s="21"/>
      <c r="AD7" s="21"/>
      <c r="AE7" s="21"/>
      <c r="AF7" s="21"/>
      <c r="AG7" s="23"/>
    </row>
    <row r="8" spans="1:33" ht="60" customHeight="1" x14ac:dyDescent="0.25">
      <c r="A8" s="29" t="s">
        <v>46</v>
      </c>
      <c r="B8" s="30" t="s">
        <v>91</v>
      </c>
      <c r="C8" s="31" t="s">
        <v>1</v>
      </c>
      <c r="D8" s="31" t="s">
        <v>1</v>
      </c>
      <c r="E8" s="31"/>
      <c r="F8" s="31"/>
      <c r="G8" s="31"/>
      <c r="H8" s="31"/>
      <c r="I8" s="31"/>
      <c r="J8" s="32">
        <v>5709000</v>
      </c>
      <c r="K8" s="32">
        <f>M8-J8</f>
        <v>-3909000</v>
      </c>
      <c r="L8" s="32">
        <f>L9+L19</f>
        <v>1800000</v>
      </c>
      <c r="M8" s="32">
        <f>M9+M19</f>
        <v>1800000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6">
        <v>4.882320196181468E-2</v>
      </c>
      <c r="AD8" s="5">
        <v>0</v>
      </c>
      <c r="AE8" s="6">
        <v>0</v>
      </c>
      <c r="AF8" s="5">
        <v>0</v>
      </c>
      <c r="AG8" s="2"/>
    </row>
    <row r="9" spans="1:33" ht="19.5" customHeight="1" outlineLevel="1" x14ac:dyDescent="0.25">
      <c r="A9" s="16" t="s">
        <v>47</v>
      </c>
      <c r="B9" s="33" t="s">
        <v>92</v>
      </c>
      <c r="C9" s="34" t="s">
        <v>1</v>
      </c>
      <c r="D9" s="34" t="s">
        <v>1</v>
      </c>
      <c r="E9" s="34"/>
      <c r="F9" s="34"/>
      <c r="G9" s="34"/>
      <c r="H9" s="34"/>
      <c r="I9" s="34"/>
      <c r="J9" s="14">
        <v>4347000</v>
      </c>
      <c r="K9" s="14">
        <f t="shared" ref="K9:K76" si="0">M9-J9</f>
        <v>-2547000</v>
      </c>
      <c r="L9" s="14">
        <f>L10</f>
        <v>1800000</v>
      </c>
      <c r="M9" s="14">
        <f>M10</f>
        <v>1800000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6">
        <v>5.256112766358665E-2</v>
      </c>
      <c r="AD9" s="5">
        <v>0</v>
      </c>
      <c r="AE9" s="6">
        <v>0</v>
      </c>
      <c r="AF9" s="5">
        <v>0</v>
      </c>
      <c r="AG9" s="2"/>
    </row>
    <row r="10" spans="1:33" ht="49.5" customHeight="1" outlineLevel="3" x14ac:dyDescent="0.25">
      <c r="A10" s="16" t="s">
        <v>48</v>
      </c>
      <c r="B10" s="33" t="s">
        <v>93</v>
      </c>
      <c r="C10" s="34" t="s">
        <v>1</v>
      </c>
      <c r="D10" s="34" t="s">
        <v>1</v>
      </c>
      <c r="E10" s="34"/>
      <c r="F10" s="34"/>
      <c r="G10" s="34"/>
      <c r="H10" s="34"/>
      <c r="I10" s="34"/>
      <c r="J10" s="14">
        <v>4347000</v>
      </c>
      <c r="K10" s="14">
        <f t="shared" si="0"/>
        <v>-2547000</v>
      </c>
      <c r="L10" s="14">
        <f>L11+L14</f>
        <v>1800000</v>
      </c>
      <c r="M10" s="14">
        <f>M11+M14</f>
        <v>1800000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6">
        <v>5.256112766358665E-2</v>
      </c>
      <c r="AD10" s="5">
        <v>0</v>
      </c>
      <c r="AE10" s="6">
        <v>0</v>
      </c>
      <c r="AF10" s="5">
        <v>0</v>
      </c>
      <c r="AG10" s="2"/>
    </row>
    <row r="11" spans="1:33" ht="30" hidden="1" outlineLevel="4" x14ac:dyDescent="0.25">
      <c r="A11" s="16" t="s">
        <v>49</v>
      </c>
      <c r="B11" s="33" t="s">
        <v>94</v>
      </c>
      <c r="C11" s="34" t="s">
        <v>1</v>
      </c>
      <c r="D11" s="34" t="s">
        <v>1</v>
      </c>
      <c r="E11" s="34"/>
      <c r="F11" s="34"/>
      <c r="G11" s="34"/>
      <c r="H11" s="34"/>
      <c r="I11" s="34"/>
      <c r="J11" s="14">
        <v>2500000</v>
      </c>
      <c r="K11" s="14">
        <f t="shared" si="0"/>
        <v>-2500000</v>
      </c>
      <c r="L11" s="14">
        <f>L12</f>
        <v>0</v>
      </c>
      <c r="M11" s="14">
        <f>M12</f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6">
        <v>0</v>
      </c>
      <c r="AD11" s="5">
        <v>0</v>
      </c>
      <c r="AE11" s="6">
        <v>0</v>
      </c>
      <c r="AF11" s="5">
        <v>0</v>
      </c>
      <c r="AG11" s="2"/>
    </row>
    <row r="12" spans="1:33" ht="33" hidden="1" customHeight="1" outlineLevel="5" x14ac:dyDescent="0.25">
      <c r="A12" s="16" t="s">
        <v>51</v>
      </c>
      <c r="B12" s="33" t="s">
        <v>94</v>
      </c>
      <c r="C12" s="34" t="s">
        <v>3</v>
      </c>
      <c r="D12" s="34" t="s">
        <v>1</v>
      </c>
      <c r="E12" s="34"/>
      <c r="F12" s="34"/>
      <c r="G12" s="34"/>
      <c r="H12" s="34"/>
      <c r="I12" s="34"/>
      <c r="J12" s="14">
        <v>2500000</v>
      </c>
      <c r="K12" s="14">
        <f t="shared" si="0"/>
        <v>-2500000</v>
      </c>
      <c r="L12" s="14">
        <f>L13</f>
        <v>0</v>
      </c>
      <c r="M12" s="14">
        <f>M13</f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6">
        <v>0</v>
      </c>
      <c r="AD12" s="5">
        <v>0</v>
      </c>
      <c r="AE12" s="6">
        <v>0</v>
      </c>
      <c r="AF12" s="5">
        <v>0</v>
      </c>
      <c r="AG12" s="2"/>
    </row>
    <row r="13" spans="1:33" ht="33.75" hidden="1" customHeight="1" outlineLevel="6" x14ac:dyDescent="0.25">
      <c r="A13" s="16" t="s">
        <v>52</v>
      </c>
      <c r="B13" s="33" t="s">
        <v>94</v>
      </c>
      <c r="C13" s="34" t="s">
        <v>5</v>
      </c>
      <c r="D13" s="34" t="s">
        <v>1</v>
      </c>
      <c r="E13" s="34"/>
      <c r="F13" s="34"/>
      <c r="G13" s="34"/>
      <c r="H13" s="34"/>
      <c r="I13" s="34"/>
      <c r="J13" s="14">
        <v>2500000</v>
      </c>
      <c r="K13" s="14">
        <f t="shared" si="0"/>
        <v>-2500000</v>
      </c>
      <c r="L13" s="14"/>
      <c r="M13" s="14"/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6">
        <v>0</v>
      </c>
      <c r="AD13" s="5">
        <v>0</v>
      </c>
      <c r="AE13" s="6">
        <v>0</v>
      </c>
      <c r="AF13" s="5">
        <v>0</v>
      </c>
      <c r="AG13" s="2"/>
    </row>
    <row r="14" spans="1:33" ht="32.25" customHeight="1" outlineLevel="4" collapsed="1" x14ac:dyDescent="0.25">
      <c r="A14" s="16" t="s">
        <v>53</v>
      </c>
      <c r="B14" s="33" t="s">
        <v>466</v>
      </c>
      <c r="C14" s="34" t="s">
        <v>1</v>
      </c>
      <c r="D14" s="34" t="s">
        <v>1</v>
      </c>
      <c r="E14" s="34"/>
      <c r="F14" s="34"/>
      <c r="G14" s="34"/>
      <c r="H14" s="34"/>
      <c r="I14" s="34"/>
      <c r="J14" s="14">
        <v>1847000</v>
      </c>
      <c r="K14" s="14">
        <f t="shared" si="0"/>
        <v>-47000</v>
      </c>
      <c r="L14" s="14">
        <f>L17</f>
        <v>1800000</v>
      </c>
      <c r="M14" s="14">
        <f>M17</f>
        <v>1800000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6">
        <v>0.15091048186247968</v>
      </c>
      <c r="AD14" s="5">
        <v>0</v>
      </c>
      <c r="AE14" s="6">
        <v>0</v>
      </c>
      <c r="AF14" s="5">
        <v>0</v>
      </c>
      <c r="AG14" s="2"/>
    </row>
    <row r="15" spans="1:33" ht="32.25" hidden="1" customHeight="1" outlineLevel="5" x14ac:dyDescent="0.25">
      <c r="A15" s="16" t="s">
        <v>51</v>
      </c>
      <c r="B15" s="33" t="s">
        <v>6</v>
      </c>
      <c r="C15" s="34" t="s">
        <v>3</v>
      </c>
      <c r="D15" s="34" t="s">
        <v>1</v>
      </c>
      <c r="E15" s="34"/>
      <c r="F15" s="34"/>
      <c r="G15" s="34"/>
      <c r="H15" s="34"/>
      <c r="I15" s="34"/>
      <c r="J15" s="14">
        <v>0</v>
      </c>
      <c r="K15" s="14">
        <f t="shared" si="0"/>
        <v>0</v>
      </c>
      <c r="L15" s="14">
        <v>0</v>
      </c>
      <c r="M15" s="14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6">
        <v>0</v>
      </c>
      <c r="AD15" s="5">
        <v>0</v>
      </c>
      <c r="AE15" s="6">
        <v>0</v>
      </c>
      <c r="AF15" s="5">
        <v>0</v>
      </c>
      <c r="AG15" s="2"/>
    </row>
    <row r="16" spans="1:33" ht="30" hidden="1" outlineLevel="6" x14ac:dyDescent="0.25">
      <c r="A16" s="16" t="s">
        <v>52</v>
      </c>
      <c r="B16" s="33" t="s">
        <v>6</v>
      </c>
      <c r="C16" s="34" t="s">
        <v>5</v>
      </c>
      <c r="D16" s="34" t="s">
        <v>1</v>
      </c>
      <c r="E16" s="34"/>
      <c r="F16" s="34"/>
      <c r="G16" s="34"/>
      <c r="H16" s="34"/>
      <c r="I16" s="34"/>
      <c r="J16" s="14">
        <v>0</v>
      </c>
      <c r="K16" s="14">
        <f t="shared" si="0"/>
        <v>0</v>
      </c>
      <c r="L16" s="14">
        <v>0</v>
      </c>
      <c r="M16" s="14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6">
        <v>0</v>
      </c>
      <c r="AD16" s="5">
        <v>0</v>
      </c>
      <c r="AE16" s="6">
        <v>0</v>
      </c>
      <c r="AF16" s="5">
        <v>0</v>
      </c>
      <c r="AG16" s="2"/>
    </row>
    <row r="17" spans="1:33" ht="30" outlineLevel="5" collapsed="1" x14ac:dyDescent="0.25">
      <c r="A17" s="16" t="s">
        <v>51</v>
      </c>
      <c r="B17" s="33" t="s">
        <v>466</v>
      </c>
      <c r="C17" s="34">
        <v>200</v>
      </c>
      <c r="D17" s="34" t="s">
        <v>1</v>
      </c>
      <c r="E17" s="34"/>
      <c r="F17" s="34"/>
      <c r="G17" s="34"/>
      <c r="H17" s="34"/>
      <c r="I17" s="34"/>
      <c r="J17" s="14">
        <v>1847000</v>
      </c>
      <c r="K17" s="14">
        <f t="shared" si="0"/>
        <v>-47000</v>
      </c>
      <c r="L17" s="14">
        <f>L18</f>
        <v>1800000</v>
      </c>
      <c r="M17" s="14">
        <f>M18</f>
        <v>1800000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6">
        <v>0.15091048186247968</v>
      </c>
      <c r="AD17" s="5">
        <v>0</v>
      </c>
      <c r="AE17" s="6">
        <v>0</v>
      </c>
      <c r="AF17" s="5">
        <v>0</v>
      </c>
      <c r="AG17" s="2"/>
    </row>
    <row r="18" spans="1:33" ht="30" outlineLevel="6" x14ac:dyDescent="0.25">
      <c r="A18" s="16" t="s">
        <v>52</v>
      </c>
      <c r="B18" s="33" t="s">
        <v>466</v>
      </c>
      <c r="C18" s="34">
        <v>240</v>
      </c>
      <c r="D18" s="34" t="s">
        <v>1</v>
      </c>
      <c r="E18" s="34"/>
      <c r="F18" s="34"/>
      <c r="G18" s="34"/>
      <c r="H18" s="34"/>
      <c r="I18" s="34"/>
      <c r="J18" s="14">
        <v>1847000</v>
      </c>
      <c r="K18" s="14">
        <f t="shared" si="0"/>
        <v>-47000</v>
      </c>
      <c r="L18" s="14">
        <v>1800000</v>
      </c>
      <c r="M18" s="14">
        <v>1800000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6">
        <v>0.15091048186247968</v>
      </c>
      <c r="AD18" s="5">
        <v>0</v>
      </c>
      <c r="AE18" s="6">
        <v>0</v>
      </c>
      <c r="AF18" s="5">
        <v>0</v>
      </c>
      <c r="AG18" s="2"/>
    </row>
    <row r="19" spans="1:33" ht="49.5" hidden="1" customHeight="1" outlineLevel="1" x14ac:dyDescent="0.25">
      <c r="A19" s="16" t="s">
        <v>56</v>
      </c>
      <c r="B19" s="33" t="s">
        <v>467</v>
      </c>
      <c r="C19" s="34" t="s">
        <v>1</v>
      </c>
      <c r="D19" s="34" t="s">
        <v>1</v>
      </c>
      <c r="E19" s="34"/>
      <c r="F19" s="34"/>
      <c r="G19" s="34"/>
      <c r="H19" s="34"/>
      <c r="I19" s="34"/>
      <c r="J19" s="14">
        <v>1362000</v>
      </c>
      <c r="K19" s="14">
        <f t="shared" si="0"/>
        <v>-1362000</v>
      </c>
      <c r="L19" s="14">
        <f>L20+L27</f>
        <v>0</v>
      </c>
      <c r="M19" s="14">
        <f>M20+M27</f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6">
        <v>0</v>
      </c>
      <c r="AD19" s="5">
        <v>0</v>
      </c>
      <c r="AE19" s="6">
        <v>0</v>
      </c>
      <c r="AF19" s="5">
        <v>0</v>
      </c>
      <c r="AG19" s="2"/>
    </row>
    <row r="20" spans="1:33" ht="45" hidden="1" outlineLevel="3" x14ac:dyDescent="0.25">
      <c r="A20" s="16" t="s">
        <v>57</v>
      </c>
      <c r="B20" s="33" t="s">
        <v>468</v>
      </c>
      <c r="C20" s="34" t="s">
        <v>1</v>
      </c>
      <c r="D20" s="34" t="s">
        <v>1</v>
      </c>
      <c r="E20" s="34"/>
      <c r="F20" s="34"/>
      <c r="G20" s="34"/>
      <c r="H20" s="34"/>
      <c r="I20" s="34"/>
      <c r="J20" s="14">
        <v>562000</v>
      </c>
      <c r="K20" s="14">
        <f t="shared" si="0"/>
        <v>-562000</v>
      </c>
      <c r="L20" s="14">
        <f>L21+L24</f>
        <v>0</v>
      </c>
      <c r="M20" s="14">
        <f>M21+M24</f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6">
        <v>0</v>
      </c>
      <c r="AD20" s="5">
        <v>0</v>
      </c>
      <c r="AE20" s="6">
        <v>0</v>
      </c>
      <c r="AF20" s="5">
        <v>0</v>
      </c>
      <c r="AG20" s="2"/>
    </row>
    <row r="21" spans="1:33" ht="63.75" hidden="1" customHeight="1" outlineLevel="4" x14ac:dyDescent="0.25">
      <c r="A21" s="16" t="s">
        <v>58</v>
      </c>
      <c r="B21" s="33" t="s">
        <v>469</v>
      </c>
      <c r="C21" s="34" t="s">
        <v>1</v>
      </c>
      <c r="D21" s="34" t="s">
        <v>1</v>
      </c>
      <c r="E21" s="34"/>
      <c r="F21" s="34"/>
      <c r="G21" s="34"/>
      <c r="H21" s="34"/>
      <c r="I21" s="34"/>
      <c r="J21" s="14">
        <v>500000</v>
      </c>
      <c r="K21" s="14">
        <f t="shared" si="0"/>
        <v>-500000</v>
      </c>
      <c r="L21" s="14">
        <f>L22</f>
        <v>0</v>
      </c>
      <c r="M21" s="14">
        <f>M22</f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6">
        <v>0</v>
      </c>
      <c r="AD21" s="5">
        <v>0</v>
      </c>
      <c r="AE21" s="6">
        <v>0</v>
      </c>
      <c r="AF21" s="5">
        <v>0</v>
      </c>
      <c r="AG21" s="2"/>
    </row>
    <row r="22" spans="1:33" ht="36" hidden="1" customHeight="1" outlineLevel="5" x14ac:dyDescent="0.25">
      <c r="A22" s="16" t="s">
        <v>51</v>
      </c>
      <c r="B22" s="33" t="s">
        <v>469</v>
      </c>
      <c r="C22" s="34" t="s">
        <v>3</v>
      </c>
      <c r="D22" s="34" t="s">
        <v>1</v>
      </c>
      <c r="E22" s="34"/>
      <c r="F22" s="34"/>
      <c r="G22" s="34"/>
      <c r="H22" s="34"/>
      <c r="I22" s="34"/>
      <c r="J22" s="14">
        <v>500000</v>
      </c>
      <c r="K22" s="14">
        <f t="shared" si="0"/>
        <v>-500000</v>
      </c>
      <c r="L22" s="14">
        <f>L23</f>
        <v>0</v>
      </c>
      <c r="M22" s="14">
        <f>M23</f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6">
        <v>0</v>
      </c>
      <c r="AD22" s="5">
        <v>0</v>
      </c>
      <c r="AE22" s="6">
        <v>0</v>
      </c>
      <c r="AF22" s="5">
        <v>0</v>
      </c>
      <c r="AG22" s="2"/>
    </row>
    <row r="23" spans="1:33" ht="36.75" hidden="1" customHeight="1" outlineLevel="6" x14ac:dyDescent="0.25">
      <c r="A23" s="16" t="s">
        <v>52</v>
      </c>
      <c r="B23" s="33" t="s">
        <v>469</v>
      </c>
      <c r="C23" s="34" t="s">
        <v>5</v>
      </c>
      <c r="D23" s="34" t="s">
        <v>1</v>
      </c>
      <c r="E23" s="34"/>
      <c r="F23" s="34"/>
      <c r="G23" s="34"/>
      <c r="H23" s="34"/>
      <c r="I23" s="34"/>
      <c r="J23" s="14">
        <v>500000</v>
      </c>
      <c r="K23" s="14">
        <f t="shared" si="0"/>
        <v>-500000</v>
      </c>
      <c r="L23" s="14">
        <v>0</v>
      </c>
      <c r="M23" s="14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6">
        <v>0</v>
      </c>
      <c r="AD23" s="5">
        <v>0</v>
      </c>
      <c r="AE23" s="6">
        <v>0</v>
      </c>
      <c r="AF23" s="5">
        <v>0</v>
      </c>
      <c r="AG23" s="2"/>
    </row>
    <row r="24" spans="1:33" ht="30" hidden="1" outlineLevel="4" x14ac:dyDescent="0.25">
      <c r="A24" s="16" t="s">
        <v>59</v>
      </c>
      <c r="B24" s="33" t="s">
        <v>470</v>
      </c>
      <c r="C24" s="34" t="s">
        <v>1</v>
      </c>
      <c r="D24" s="34" t="s">
        <v>1</v>
      </c>
      <c r="E24" s="34"/>
      <c r="F24" s="34"/>
      <c r="G24" s="34"/>
      <c r="H24" s="34"/>
      <c r="I24" s="34"/>
      <c r="J24" s="14">
        <v>62000</v>
      </c>
      <c r="K24" s="14">
        <f t="shared" si="0"/>
        <v>-62000</v>
      </c>
      <c r="L24" s="14">
        <f>L25</f>
        <v>0</v>
      </c>
      <c r="M24" s="14">
        <f>M25</f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6">
        <v>0</v>
      </c>
      <c r="AD24" s="5">
        <v>0</v>
      </c>
      <c r="AE24" s="6">
        <v>0</v>
      </c>
      <c r="AF24" s="5">
        <v>0</v>
      </c>
      <c r="AG24" s="2"/>
    </row>
    <row r="25" spans="1:33" ht="35.25" hidden="1" customHeight="1" outlineLevel="5" x14ac:dyDescent="0.25">
      <c r="A25" s="16" t="s">
        <v>51</v>
      </c>
      <c r="B25" s="33" t="s">
        <v>470</v>
      </c>
      <c r="C25" s="34" t="s">
        <v>3</v>
      </c>
      <c r="D25" s="34" t="s">
        <v>1</v>
      </c>
      <c r="E25" s="34"/>
      <c r="F25" s="34"/>
      <c r="G25" s="34"/>
      <c r="H25" s="34"/>
      <c r="I25" s="34"/>
      <c r="J25" s="14">
        <v>62000</v>
      </c>
      <c r="K25" s="14">
        <f t="shared" si="0"/>
        <v>-62000</v>
      </c>
      <c r="L25" s="14">
        <f>L26</f>
        <v>0</v>
      </c>
      <c r="M25" s="14">
        <f>M26</f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6">
        <v>0</v>
      </c>
      <c r="AD25" s="5">
        <v>0</v>
      </c>
      <c r="AE25" s="6">
        <v>0</v>
      </c>
      <c r="AF25" s="5">
        <v>0</v>
      </c>
      <c r="AG25" s="2"/>
    </row>
    <row r="26" spans="1:33" ht="35.25" hidden="1" customHeight="1" outlineLevel="6" x14ac:dyDescent="0.25">
      <c r="A26" s="16" t="s">
        <v>52</v>
      </c>
      <c r="B26" s="33" t="s">
        <v>470</v>
      </c>
      <c r="C26" s="34" t="s">
        <v>5</v>
      </c>
      <c r="D26" s="34" t="s">
        <v>1</v>
      </c>
      <c r="E26" s="34"/>
      <c r="F26" s="34"/>
      <c r="G26" s="34"/>
      <c r="H26" s="34"/>
      <c r="I26" s="34"/>
      <c r="J26" s="14">
        <v>62000</v>
      </c>
      <c r="K26" s="14">
        <f t="shared" si="0"/>
        <v>-62000</v>
      </c>
      <c r="L26" s="14">
        <v>0</v>
      </c>
      <c r="M26" s="14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6">
        <v>0</v>
      </c>
      <c r="AD26" s="5">
        <v>0</v>
      </c>
      <c r="AE26" s="6">
        <v>0</v>
      </c>
      <c r="AF26" s="5">
        <v>0</v>
      </c>
      <c r="AG26" s="2"/>
    </row>
    <row r="27" spans="1:33" ht="51" hidden="1" customHeight="1" outlineLevel="3" collapsed="1" x14ac:dyDescent="0.25">
      <c r="A27" s="16" t="s">
        <v>60</v>
      </c>
      <c r="B27" s="33" t="s">
        <v>471</v>
      </c>
      <c r="C27" s="34" t="s">
        <v>1</v>
      </c>
      <c r="D27" s="34" t="s">
        <v>1</v>
      </c>
      <c r="E27" s="34"/>
      <c r="F27" s="34"/>
      <c r="G27" s="34"/>
      <c r="H27" s="34"/>
      <c r="I27" s="34"/>
      <c r="J27" s="14">
        <v>800000</v>
      </c>
      <c r="K27" s="14">
        <f t="shared" si="0"/>
        <v>-800000</v>
      </c>
      <c r="L27" s="14">
        <f t="shared" ref="L27:M29" si="1">L28</f>
        <v>0</v>
      </c>
      <c r="M27" s="14">
        <f t="shared" si="1"/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6">
        <v>0</v>
      </c>
      <c r="AD27" s="5">
        <v>0</v>
      </c>
      <c r="AE27" s="6">
        <v>0</v>
      </c>
      <c r="AF27" s="5">
        <v>0</v>
      </c>
      <c r="AG27" s="2"/>
    </row>
    <row r="28" spans="1:33" ht="48" hidden="1" customHeight="1" outlineLevel="4" x14ac:dyDescent="0.25">
      <c r="A28" s="16" t="s">
        <v>61</v>
      </c>
      <c r="B28" s="33" t="s">
        <v>472</v>
      </c>
      <c r="C28" s="34" t="s">
        <v>1</v>
      </c>
      <c r="D28" s="34" t="s">
        <v>1</v>
      </c>
      <c r="E28" s="34"/>
      <c r="F28" s="34"/>
      <c r="G28" s="34"/>
      <c r="H28" s="34"/>
      <c r="I28" s="34"/>
      <c r="J28" s="14">
        <v>800000</v>
      </c>
      <c r="K28" s="14">
        <f t="shared" si="0"/>
        <v>-800000</v>
      </c>
      <c r="L28" s="14">
        <f t="shared" si="1"/>
        <v>0</v>
      </c>
      <c r="M28" s="14">
        <f t="shared" si="1"/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6">
        <v>0</v>
      </c>
      <c r="AD28" s="5">
        <v>0</v>
      </c>
      <c r="AE28" s="6">
        <v>0</v>
      </c>
      <c r="AF28" s="5">
        <v>0</v>
      </c>
      <c r="AG28" s="2"/>
    </row>
    <row r="29" spans="1:33" ht="33" hidden="1" customHeight="1" outlineLevel="5" x14ac:dyDescent="0.25">
      <c r="A29" s="16" t="s">
        <v>51</v>
      </c>
      <c r="B29" s="33" t="s">
        <v>472</v>
      </c>
      <c r="C29" s="34" t="s">
        <v>3</v>
      </c>
      <c r="D29" s="34" t="s">
        <v>1</v>
      </c>
      <c r="E29" s="34"/>
      <c r="F29" s="34"/>
      <c r="G29" s="34"/>
      <c r="H29" s="34"/>
      <c r="I29" s="34"/>
      <c r="J29" s="14">
        <v>800000</v>
      </c>
      <c r="K29" s="14">
        <f t="shared" si="0"/>
        <v>-800000</v>
      </c>
      <c r="L29" s="14">
        <f t="shared" si="1"/>
        <v>0</v>
      </c>
      <c r="M29" s="14">
        <f t="shared" si="1"/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6">
        <v>0</v>
      </c>
      <c r="AD29" s="5">
        <v>0</v>
      </c>
      <c r="AE29" s="6">
        <v>0</v>
      </c>
      <c r="AF29" s="5">
        <v>0</v>
      </c>
      <c r="AG29" s="2"/>
    </row>
    <row r="30" spans="1:33" ht="33.75" hidden="1" customHeight="1" outlineLevel="6" x14ac:dyDescent="0.25">
      <c r="A30" s="16" t="s">
        <v>52</v>
      </c>
      <c r="B30" s="33" t="s">
        <v>472</v>
      </c>
      <c r="C30" s="34" t="s">
        <v>5</v>
      </c>
      <c r="D30" s="34" t="s">
        <v>1</v>
      </c>
      <c r="E30" s="34"/>
      <c r="F30" s="34"/>
      <c r="G30" s="34"/>
      <c r="H30" s="34"/>
      <c r="I30" s="34"/>
      <c r="J30" s="14">
        <v>800000</v>
      </c>
      <c r="K30" s="14">
        <f t="shared" si="0"/>
        <v>-800000</v>
      </c>
      <c r="L30" s="14"/>
      <c r="M30" s="14"/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6">
        <v>0</v>
      </c>
      <c r="AD30" s="5">
        <v>0</v>
      </c>
      <c r="AE30" s="6">
        <v>0</v>
      </c>
      <c r="AF30" s="5">
        <v>0</v>
      </c>
      <c r="AG30" s="2"/>
    </row>
    <row r="31" spans="1:33" ht="34.5" customHeight="1" collapsed="1" x14ac:dyDescent="0.25">
      <c r="A31" s="29" t="s">
        <v>62</v>
      </c>
      <c r="B31" s="30" t="s">
        <v>473</v>
      </c>
      <c r="C31" s="31" t="s">
        <v>1</v>
      </c>
      <c r="D31" s="31" t="s">
        <v>1</v>
      </c>
      <c r="E31" s="31"/>
      <c r="F31" s="31"/>
      <c r="G31" s="31"/>
      <c r="H31" s="31"/>
      <c r="I31" s="31"/>
      <c r="J31" s="32">
        <v>204363577</v>
      </c>
      <c r="K31" s="32">
        <f t="shared" si="0"/>
        <v>-19149055</v>
      </c>
      <c r="L31" s="32">
        <f>L36+L52+L71+L131+L32</f>
        <v>185284482</v>
      </c>
      <c r="M31" s="32">
        <f>M36+M52+M71+M131+M32</f>
        <v>185214522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6">
        <v>0.56206048483204774</v>
      </c>
      <c r="AD31" s="5">
        <v>0</v>
      </c>
      <c r="AE31" s="6">
        <v>0</v>
      </c>
      <c r="AF31" s="5">
        <v>0</v>
      </c>
      <c r="AG31" s="2"/>
    </row>
    <row r="32" spans="1:33" ht="30.75" customHeight="1" x14ac:dyDescent="0.25">
      <c r="A32" s="17" t="s">
        <v>458</v>
      </c>
      <c r="B32" s="18" t="s">
        <v>902</v>
      </c>
      <c r="C32" s="18"/>
      <c r="D32" s="31"/>
      <c r="E32" s="31"/>
      <c r="F32" s="31"/>
      <c r="G32" s="31"/>
      <c r="H32" s="31"/>
      <c r="I32" s="31"/>
      <c r="J32" s="32"/>
      <c r="K32" s="32"/>
      <c r="L32" s="14">
        <f t="shared" ref="L32:M34" si="2">L33</f>
        <v>140951</v>
      </c>
      <c r="M32" s="14">
        <f t="shared" si="2"/>
        <v>140951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  <c r="AD32" s="5"/>
      <c r="AE32" s="6"/>
      <c r="AF32" s="5"/>
      <c r="AG32" s="2"/>
    </row>
    <row r="33" spans="1:33" ht="54.75" customHeight="1" x14ac:dyDescent="0.25">
      <c r="A33" s="17" t="s">
        <v>901</v>
      </c>
      <c r="B33" s="18" t="s">
        <v>903</v>
      </c>
      <c r="C33" s="18"/>
      <c r="D33" s="31"/>
      <c r="E33" s="31"/>
      <c r="F33" s="31"/>
      <c r="G33" s="31"/>
      <c r="H33" s="31"/>
      <c r="I33" s="31"/>
      <c r="J33" s="32"/>
      <c r="K33" s="32"/>
      <c r="L33" s="14">
        <f t="shared" si="2"/>
        <v>140951</v>
      </c>
      <c r="M33" s="14">
        <f t="shared" si="2"/>
        <v>140951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  <c r="AD33" s="5"/>
      <c r="AE33" s="6"/>
      <c r="AF33" s="5"/>
      <c r="AG33" s="2"/>
    </row>
    <row r="34" spans="1:33" ht="20.25" customHeight="1" x14ac:dyDescent="0.25">
      <c r="A34" s="19" t="s">
        <v>65</v>
      </c>
      <c r="B34" s="18" t="s">
        <v>903</v>
      </c>
      <c r="C34" s="18" t="s">
        <v>9</v>
      </c>
      <c r="D34" s="31"/>
      <c r="E34" s="31"/>
      <c r="F34" s="31"/>
      <c r="G34" s="31"/>
      <c r="H34" s="31"/>
      <c r="I34" s="31"/>
      <c r="J34" s="32"/>
      <c r="K34" s="32"/>
      <c r="L34" s="14">
        <f t="shared" si="2"/>
        <v>140951</v>
      </c>
      <c r="M34" s="14">
        <f t="shared" si="2"/>
        <v>140951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  <c r="AD34" s="5"/>
      <c r="AE34" s="6"/>
      <c r="AF34" s="5"/>
      <c r="AG34" s="2"/>
    </row>
    <row r="35" spans="1:33" ht="34.5" customHeight="1" x14ac:dyDescent="0.25">
      <c r="A35" s="19" t="s">
        <v>66</v>
      </c>
      <c r="B35" s="18" t="s">
        <v>903</v>
      </c>
      <c r="C35" s="18" t="s">
        <v>10</v>
      </c>
      <c r="D35" s="31"/>
      <c r="E35" s="31"/>
      <c r="F35" s="31"/>
      <c r="G35" s="31"/>
      <c r="H35" s="31"/>
      <c r="I35" s="31"/>
      <c r="J35" s="32"/>
      <c r="K35" s="32"/>
      <c r="L35" s="15">
        <v>140951</v>
      </c>
      <c r="M35" s="15">
        <v>140951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D35" s="5"/>
      <c r="AE35" s="6"/>
      <c r="AF35" s="5"/>
      <c r="AG35" s="2"/>
    </row>
    <row r="36" spans="1:33" ht="45" outlineLevel="3" x14ac:dyDescent="0.25">
      <c r="A36" s="16" t="s">
        <v>63</v>
      </c>
      <c r="B36" s="33" t="s">
        <v>474</v>
      </c>
      <c r="C36" s="34" t="s">
        <v>1</v>
      </c>
      <c r="D36" s="34" t="s">
        <v>1</v>
      </c>
      <c r="E36" s="34"/>
      <c r="F36" s="34"/>
      <c r="G36" s="34"/>
      <c r="H36" s="34"/>
      <c r="I36" s="34"/>
      <c r="J36" s="14">
        <v>20250758</v>
      </c>
      <c r="K36" s="14">
        <f t="shared" si="0"/>
        <v>1113195</v>
      </c>
      <c r="L36" s="14">
        <f>L37+L45+L48</f>
        <v>21867370</v>
      </c>
      <c r="M36" s="14">
        <f>M37+M45+M48</f>
        <v>21363953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6">
        <v>0.41267488204301522</v>
      </c>
      <c r="AD36" s="5">
        <v>0</v>
      </c>
      <c r="AE36" s="6">
        <v>0</v>
      </c>
      <c r="AF36" s="5">
        <v>0</v>
      </c>
      <c r="AG36" s="2"/>
    </row>
    <row r="37" spans="1:33" ht="30" outlineLevel="4" x14ac:dyDescent="0.25">
      <c r="A37" s="16" t="s">
        <v>64</v>
      </c>
      <c r="B37" s="33" t="s">
        <v>475</v>
      </c>
      <c r="C37" s="34" t="s">
        <v>1</v>
      </c>
      <c r="D37" s="34" t="s">
        <v>1</v>
      </c>
      <c r="E37" s="34"/>
      <c r="F37" s="34"/>
      <c r="G37" s="34"/>
      <c r="H37" s="34"/>
      <c r="I37" s="34"/>
      <c r="J37" s="14">
        <v>2000000</v>
      </c>
      <c r="K37" s="14">
        <f t="shared" si="0"/>
        <v>-935000</v>
      </c>
      <c r="L37" s="14">
        <f>L38+L40</f>
        <v>1065000</v>
      </c>
      <c r="M37" s="14">
        <f>M38+M40</f>
        <v>1065000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6">
        <v>0.20211953999999999</v>
      </c>
      <c r="AD37" s="5">
        <v>0</v>
      </c>
      <c r="AE37" s="6">
        <v>0</v>
      </c>
      <c r="AF37" s="5">
        <v>0</v>
      </c>
      <c r="AG37" s="2"/>
    </row>
    <row r="38" spans="1:33" ht="31.5" customHeight="1" outlineLevel="5" x14ac:dyDescent="0.25">
      <c r="A38" s="16" t="s">
        <v>50</v>
      </c>
      <c r="B38" s="33" t="s">
        <v>475</v>
      </c>
      <c r="C38" s="34" t="s">
        <v>3</v>
      </c>
      <c r="D38" s="34" t="s">
        <v>1</v>
      </c>
      <c r="E38" s="34"/>
      <c r="F38" s="34"/>
      <c r="G38" s="34"/>
      <c r="H38" s="34"/>
      <c r="I38" s="34"/>
      <c r="J38" s="14">
        <v>1300000</v>
      </c>
      <c r="K38" s="14">
        <f t="shared" si="0"/>
        <v>-985000</v>
      </c>
      <c r="L38" s="14">
        <f>L39</f>
        <v>315000</v>
      </c>
      <c r="M38" s="14">
        <f>M39</f>
        <v>315000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6">
        <v>6.8467923076923079E-2</v>
      </c>
      <c r="AD38" s="5">
        <v>0</v>
      </c>
      <c r="AE38" s="6">
        <v>0</v>
      </c>
      <c r="AF38" s="5">
        <v>0</v>
      </c>
      <c r="AG38" s="2"/>
    </row>
    <row r="39" spans="1:33" ht="35.25" customHeight="1" outlineLevel="6" x14ac:dyDescent="0.25">
      <c r="A39" s="16" t="s">
        <v>52</v>
      </c>
      <c r="B39" s="33" t="s">
        <v>475</v>
      </c>
      <c r="C39" s="34" t="s">
        <v>5</v>
      </c>
      <c r="D39" s="34" t="s">
        <v>1</v>
      </c>
      <c r="E39" s="34"/>
      <c r="F39" s="34"/>
      <c r="G39" s="34"/>
      <c r="H39" s="34"/>
      <c r="I39" s="34"/>
      <c r="J39" s="14">
        <v>1300000</v>
      </c>
      <c r="K39" s="14">
        <f t="shared" si="0"/>
        <v>-985000</v>
      </c>
      <c r="L39" s="14">
        <v>315000</v>
      </c>
      <c r="M39" s="14">
        <v>315000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6">
        <v>6.8467923076923079E-2</v>
      </c>
      <c r="AD39" s="5">
        <v>0</v>
      </c>
      <c r="AE39" s="6">
        <v>0</v>
      </c>
      <c r="AF39" s="5">
        <v>0</v>
      </c>
      <c r="AG39" s="2"/>
    </row>
    <row r="40" spans="1:33" ht="21" customHeight="1" outlineLevel="5" x14ac:dyDescent="0.25">
      <c r="A40" s="16" t="s">
        <v>65</v>
      </c>
      <c r="B40" s="33" t="s">
        <v>475</v>
      </c>
      <c r="C40" s="34" t="s">
        <v>9</v>
      </c>
      <c r="D40" s="34" t="s">
        <v>1</v>
      </c>
      <c r="E40" s="34"/>
      <c r="F40" s="34"/>
      <c r="G40" s="34"/>
      <c r="H40" s="34"/>
      <c r="I40" s="34"/>
      <c r="J40" s="14">
        <v>700000</v>
      </c>
      <c r="K40" s="14">
        <f t="shared" si="0"/>
        <v>50000</v>
      </c>
      <c r="L40" s="14">
        <f>L41</f>
        <v>750000</v>
      </c>
      <c r="M40" s="14">
        <f>M41</f>
        <v>750000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6">
        <v>0.45032968571428572</v>
      </c>
      <c r="AD40" s="5">
        <v>0</v>
      </c>
      <c r="AE40" s="6">
        <v>0</v>
      </c>
      <c r="AF40" s="5">
        <v>0</v>
      </c>
      <c r="AG40" s="2"/>
    </row>
    <row r="41" spans="1:33" ht="30" outlineLevel="6" x14ac:dyDescent="0.25">
      <c r="A41" s="16" t="s">
        <v>66</v>
      </c>
      <c r="B41" s="33" t="s">
        <v>475</v>
      </c>
      <c r="C41" s="34" t="s">
        <v>10</v>
      </c>
      <c r="D41" s="34" t="s">
        <v>1</v>
      </c>
      <c r="E41" s="34"/>
      <c r="F41" s="34"/>
      <c r="G41" s="34"/>
      <c r="H41" s="34"/>
      <c r="I41" s="34"/>
      <c r="J41" s="14">
        <v>700000</v>
      </c>
      <c r="K41" s="14">
        <f t="shared" si="0"/>
        <v>50000</v>
      </c>
      <c r="L41" s="14">
        <v>750000</v>
      </c>
      <c r="M41" s="14">
        <v>750000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6">
        <v>0.45032968571428572</v>
      </c>
      <c r="AD41" s="5">
        <v>0</v>
      </c>
      <c r="AE41" s="6">
        <v>0</v>
      </c>
      <c r="AF41" s="5">
        <v>0</v>
      </c>
      <c r="AG41" s="2"/>
    </row>
    <row r="42" spans="1:33" ht="45" hidden="1" outlineLevel="4" x14ac:dyDescent="0.25">
      <c r="A42" s="16" t="s">
        <v>67</v>
      </c>
      <c r="B42" s="33" t="s">
        <v>11</v>
      </c>
      <c r="C42" s="34" t="s">
        <v>1</v>
      </c>
      <c r="D42" s="34" t="s">
        <v>1</v>
      </c>
      <c r="E42" s="34"/>
      <c r="F42" s="34"/>
      <c r="G42" s="34"/>
      <c r="H42" s="34"/>
      <c r="I42" s="34"/>
      <c r="J42" s="14">
        <v>0</v>
      </c>
      <c r="K42" s="14">
        <f t="shared" si="0"/>
        <v>0</v>
      </c>
      <c r="L42" s="14">
        <v>0</v>
      </c>
      <c r="M42" s="14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6">
        <v>0</v>
      </c>
      <c r="AD42" s="5">
        <v>0</v>
      </c>
      <c r="AE42" s="6">
        <v>0</v>
      </c>
      <c r="AF42" s="5">
        <v>0</v>
      </c>
      <c r="AG42" s="2"/>
    </row>
    <row r="43" spans="1:33" hidden="1" outlineLevel="5" x14ac:dyDescent="0.25">
      <c r="A43" s="16" t="s">
        <v>65</v>
      </c>
      <c r="B43" s="33" t="s">
        <v>11</v>
      </c>
      <c r="C43" s="34" t="s">
        <v>9</v>
      </c>
      <c r="D43" s="34" t="s">
        <v>1</v>
      </c>
      <c r="E43" s="34"/>
      <c r="F43" s="34"/>
      <c r="G43" s="34"/>
      <c r="H43" s="34"/>
      <c r="I43" s="34"/>
      <c r="J43" s="14">
        <v>0</v>
      </c>
      <c r="K43" s="14">
        <f t="shared" si="0"/>
        <v>0</v>
      </c>
      <c r="L43" s="14">
        <v>0</v>
      </c>
      <c r="M43" s="14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6">
        <v>0</v>
      </c>
      <c r="AD43" s="5">
        <v>0</v>
      </c>
      <c r="AE43" s="6">
        <v>0</v>
      </c>
      <c r="AF43" s="5">
        <v>0</v>
      </c>
      <c r="AG43" s="2"/>
    </row>
    <row r="44" spans="1:33" ht="30" hidden="1" outlineLevel="6" x14ac:dyDescent="0.25">
      <c r="A44" s="16" t="s">
        <v>66</v>
      </c>
      <c r="B44" s="33" t="s">
        <v>11</v>
      </c>
      <c r="C44" s="34" t="s">
        <v>10</v>
      </c>
      <c r="D44" s="34" t="s">
        <v>1</v>
      </c>
      <c r="E44" s="34"/>
      <c r="F44" s="34"/>
      <c r="G44" s="34"/>
      <c r="H44" s="34"/>
      <c r="I44" s="34"/>
      <c r="J44" s="14">
        <v>0</v>
      </c>
      <c r="K44" s="14">
        <f t="shared" si="0"/>
        <v>0</v>
      </c>
      <c r="L44" s="14">
        <v>0</v>
      </c>
      <c r="M44" s="14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6">
        <v>0</v>
      </c>
      <c r="AD44" s="5">
        <v>0</v>
      </c>
      <c r="AE44" s="6">
        <v>0</v>
      </c>
      <c r="AF44" s="5">
        <v>0</v>
      </c>
      <c r="AG44" s="2"/>
    </row>
    <row r="45" spans="1:33" ht="30.75" customHeight="1" outlineLevel="4" collapsed="1" x14ac:dyDescent="0.25">
      <c r="A45" s="16" t="s">
        <v>68</v>
      </c>
      <c r="B45" s="33" t="s">
        <v>476</v>
      </c>
      <c r="C45" s="34" t="s">
        <v>1</v>
      </c>
      <c r="D45" s="34" t="s">
        <v>1</v>
      </c>
      <c r="E45" s="34"/>
      <c r="F45" s="34"/>
      <c r="G45" s="34"/>
      <c r="H45" s="34"/>
      <c r="I45" s="34"/>
      <c r="J45" s="14">
        <v>155966</v>
      </c>
      <c r="K45" s="14">
        <f t="shared" si="0"/>
        <v>-29507</v>
      </c>
      <c r="L45" s="14">
        <f>L46</f>
        <v>126459</v>
      </c>
      <c r="M45" s="14">
        <f>M46</f>
        <v>126459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6">
        <v>0.29906313515038435</v>
      </c>
      <c r="AD45" s="5">
        <v>0</v>
      </c>
      <c r="AE45" s="6">
        <v>0</v>
      </c>
      <c r="AF45" s="5">
        <v>0</v>
      </c>
      <c r="AG45" s="2"/>
    </row>
    <row r="46" spans="1:33" ht="18.75" customHeight="1" outlineLevel="5" x14ac:dyDescent="0.25">
      <c r="A46" s="16" t="s">
        <v>65</v>
      </c>
      <c r="B46" s="33" t="s">
        <v>476</v>
      </c>
      <c r="C46" s="34" t="s">
        <v>9</v>
      </c>
      <c r="D46" s="34" t="s">
        <v>1</v>
      </c>
      <c r="E46" s="34"/>
      <c r="F46" s="34"/>
      <c r="G46" s="34"/>
      <c r="H46" s="34"/>
      <c r="I46" s="34"/>
      <c r="J46" s="14">
        <v>155966</v>
      </c>
      <c r="K46" s="14">
        <f t="shared" si="0"/>
        <v>-29507</v>
      </c>
      <c r="L46" s="14">
        <f>L47</f>
        <v>126459</v>
      </c>
      <c r="M46" s="14">
        <f>M47</f>
        <v>126459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6">
        <v>0.29906313515038435</v>
      </c>
      <c r="AD46" s="5">
        <v>0</v>
      </c>
      <c r="AE46" s="6">
        <v>0</v>
      </c>
      <c r="AF46" s="5">
        <v>0</v>
      </c>
      <c r="AG46" s="2"/>
    </row>
    <row r="47" spans="1:33" ht="24" customHeight="1" outlineLevel="6" x14ac:dyDescent="0.25">
      <c r="A47" s="16" t="s">
        <v>69</v>
      </c>
      <c r="B47" s="33" t="s">
        <v>476</v>
      </c>
      <c r="C47" s="34" t="s">
        <v>12</v>
      </c>
      <c r="D47" s="34" t="s">
        <v>1</v>
      </c>
      <c r="E47" s="34"/>
      <c r="F47" s="34"/>
      <c r="G47" s="34"/>
      <c r="H47" s="34"/>
      <c r="I47" s="34"/>
      <c r="J47" s="14">
        <v>155966</v>
      </c>
      <c r="K47" s="14">
        <f t="shared" si="0"/>
        <v>-29507</v>
      </c>
      <c r="L47" s="14">
        <v>126459</v>
      </c>
      <c r="M47" s="14">
        <v>126459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6">
        <v>0.29906313515038435</v>
      </c>
      <c r="AD47" s="5">
        <v>0</v>
      </c>
      <c r="AE47" s="6">
        <v>0</v>
      </c>
      <c r="AF47" s="5">
        <v>0</v>
      </c>
      <c r="AG47" s="2"/>
    </row>
    <row r="48" spans="1:33" ht="37.5" customHeight="1" outlineLevel="4" x14ac:dyDescent="0.25">
      <c r="A48" s="16" t="s">
        <v>70</v>
      </c>
      <c r="B48" s="33" t="s">
        <v>477</v>
      </c>
      <c r="C48" s="34" t="s">
        <v>1</v>
      </c>
      <c r="D48" s="34" t="s">
        <v>1</v>
      </c>
      <c r="E48" s="34"/>
      <c r="F48" s="34"/>
      <c r="G48" s="34"/>
      <c r="H48" s="34"/>
      <c r="I48" s="34"/>
      <c r="J48" s="14">
        <v>18094792</v>
      </c>
      <c r="K48" s="14">
        <f t="shared" si="0"/>
        <v>2077702</v>
      </c>
      <c r="L48" s="14">
        <f>L49</f>
        <v>20675911</v>
      </c>
      <c r="M48" s="14">
        <f>M49</f>
        <v>20172494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6">
        <v>0.43986761994123352</v>
      </c>
      <c r="AD48" s="5">
        <v>0</v>
      </c>
      <c r="AE48" s="6">
        <v>0</v>
      </c>
      <c r="AF48" s="5">
        <v>0</v>
      </c>
      <c r="AG48" s="2"/>
    </row>
    <row r="49" spans="1:33" ht="23.25" customHeight="1" outlineLevel="5" x14ac:dyDescent="0.25">
      <c r="A49" s="16" t="s">
        <v>65</v>
      </c>
      <c r="B49" s="33" t="s">
        <v>477</v>
      </c>
      <c r="C49" s="34" t="s">
        <v>9</v>
      </c>
      <c r="D49" s="34" t="s">
        <v>1</v>
      </c>
      <c r="E49" s="34"/>
      <c r="F49" s="34"/>
      <c r="G49" s="34"/>
      <c r="H49" s="34"/>
      <c r="I49" s="34"/>
      <c r="J49" s="14">
        <v>18094792</v>
      </c>
      <c r="K49" s="14">
        <f t="shared" si="0"/>
        <v>2077702</v>
      </c>
      <c r="L49" s="14">
        <f>L50+L51</f>
        <v>20675911</v>
      </c>
      <c r="M49" s="14">
        <f>M50+M51</f>
        <v>20172494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6">
        <v>0.43986761994123352</v>
      </c>
      <c r="AD49" s="5">
        <v>0</v>
      </c>
      <c r="AE49" s="6">
        <v>0</v>
      </c>
      <c r="AF49" s="5">
        <v>0</v>
      </c>
      <c r="AG49" s="2"/>
    </row>
    <row r="50" spans="1:33" ht="20.25" hidden="1" customHeight="1" outlineLevel="6" x14ac:dyDescent="0.25">
      <c r="A50" s="16" t="s">
        <v>69</v>
      </c>
      <c r="B50" s="33" t="s">
        <v>477</v>
      </c>
      <c r="C50" s="34" t="s">
        <v>12</v>
      </c>
      <c r="D50" s="34" t="s">
        <v>1</v>
      </c>
      <c r="E50" s="34"/>
      <c r="F50" s="34"/>
      <c r="G50" s="34"/>
      <c r="H50" s="34"/>
      <c r="I50" s="34"/>
      <c r="J50" s="14">
        <v>18094792</v>
      </c>
      <c r="K50" s="14">
        <f t="shared" si="0"/>
        <v>-18094792</v>
      </c>
      <c r="L50" s="14">
        <v>0</v>
      </c>
      <c r="M50" s="14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6">
        <v>0</v>
      </c>
      <c r="AD50" s="5">
        <v>0</v>
      </c>
      <c r="AE50" s="6">
        <v>0</v>
      </c>
      <c r="AF50" s="5">
        <v>0</v>
      </c>
      <c r="AG50" s="2"/>
    </row>
    <row r="51" spans="1:33" ht="30" outlineLevel="6" x14ac:dyDescent="0.25">
      <c r="A51" s="16" t="s">
        <v>66</v>
      </c>
      <c r="B51" s="33" t="s">
        <v>477</v>
      </c>
      <c r="C51" s="34" t="s">
        <v>10</v>
      </c>
      <c r="D51" s="34" t="s">
        <v>1</v>
      </c>
      <c r="E51" s="34"/>
      <c r="F51" s="34"/>
      <c r="G51" s="34"/>
      <c r="H51" s="34"/>
      <c r="I51" s="34"/>
      <c r="J51" s="14">
        <v>0</v>
      </c>
      <c r="K51" s="14">
        <f t="shared" si="0"/>
        <v>20172494</v>
      </c>
      <c r="L51" s="14">
        <v>20675911</v>
      </c>
      <c r="M51" s="14">
        <v>20172494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6">
        <v>0.43986761994123352</v>
      </c>
      <c r="AD51" s="5">
        <v>0</v>
      </c>
      <c r="AE51" s="6">
        <v>0</v>
      </c>
      <c r="AF51" s="5">
        <v>0</v>
      </c>
      <c r="AG51" s="2"/>
    </row>
    <row r="52" spans="1:33" ht="33" customHeight="1" outlineLevel="3" x14ac:dyDescent="0.25">
      <c r="A52" s="16" t="s">
        <v>71</v>
      </c>
      <c r="B52" s="33" t="s">
        <v>478</v>
      </c>
      <c r="C52" s="34" t="s">
        <v>1</v>
      </c>
      <c r="D52" s="34" t="s">
        <v>1</v>
      </c>
      <c r="E52" s="34"/>
      <c r="F52" s="34"/>
      <c r="G52" s="34"/>
      <c r="H52" s="34"/>
      <c r="I52" s="34"/>
      <c r="J52" s="14">
        <v>861000</v>
      </c>
      <c r="K52" s="14">
        <f t="shared" si="0"/>
        <v>-3000</v>
      </c>
      <c r="L52" s="14">
        <f>L53+L56+L59+L62+L65+L68</f>
        <v>858000</v>
      </c>
      <c r="M52" s="14">
        <f>M53+M56+M59+M62+M65+M68</f>
        <v>858000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6">
        <v>0.74128919860627174</v>
      </c>
      <c r="AD52" s="5">
        <v>0</v>
      </c>
      <c r="AE52" s="6">
        <v>0</v>
      </c>
      <c r="AF52" s="5">
        <v>0</v>
      </c>
      <c r="AG52" s="2"/>
    </row>
    <row r="53" spans="1:33" ht="36.75" customHeight="1" outlineLevel="4" x14ac:dyDescent="0.25">
      <c r="A53" s="16" t="s">
        <v>72</v>
      </c>
      <c r="B53" s="33" t="s">
        <v>479</v>
      </c>
      <c r="C53" s="34" t="s">
        <v>1</v>
      </c>
      <c r="D53" s="34" t="s">
        <v>1</v>
      </c>
      <c r="E53" s="34"/>
      <c r="F53" s="34"/>
      <c r="G53" s="34"/>
      <c r="H53" s="34"/>
      <c r="I53" s="34"/>
      <c r="J53" s="14">
        <v>235000</v>
      </c>
      <c r="K53" s="14">
        <f t="shared" si="0"/>
        <v>18000</v>
      </c>
      <c r="L53" s="14">
        <f>L54</f>
        <v>253000</v>
      </c>
      <c r="M53" s="14">
        <f>M54</f>
        <v>253000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6">
        <v>0.72127659574468084</v>
      </c>
      <c r="AD53" s="5">
        <v>0</v>
      </c>
      <c r="AE53" s="6">
        <v>0</v>
      </c>
      <c r="AF53" s="5">
        <v>0</v>
      </c>
      <c r="AG53" s="2"/>
    </row>
    <row r="54" spans="1:33" outlineLevel="5" x14ac:dyDescent="0.25">
      <c r="A54" s="16" t="s">
        <v>73</v>
      </c>
      <c r="B54" s="33" t="s">
        <v>479</v>
      </c>
      <c r="C54" s="34" t="s">
        <v>13</v>
      </c>
      <c r="D54" s="34" t="s">
        <v>1</v>
      </c>
      <c r="E54" s="34"/>
      <c r="F54" s="34"/>
      <c r="G54" s="34"/>
      <c r="H54" s="34"/>
      <c r="I54" s="34"/>
      <c r="J54" s="14">
        <v>235000</v>
      </c>
      <c r="K54" s="14">
        <f t="shared" si="0"/>
        <v>18000</v>
      </c>
      <c r="L54" s="14">
        <f>L55</f>
        <v>253000</v>
      </c>
      <c r="M54" s="14">
        <f>M55</f>
        <v>253000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6">
        <v>0.72127659574468084</v>
      </c>
      <c r="AD54" s="5">
        <v>0</v>
      </c>
      <c r="AE54" s="6">
        <v>0</v>
      </c>
      <c r="AF54" s="5">
        <v>0</v>
      </c>
      <c r="AG54" s="2"/>
    </row>
    <row r="55" spans="1:33" outlineLevel="6" x14ac:dyDescent="0.25">
      <c r="A55" s="16" t="s">
        <v>74</v>
      </c>
      <c r="B55" s="33" t="s">
        <v>479</v>
      </c>
      <c r="C55" s="34" t="s">
        <v>14</v>
      </c>
      <c r="D55" s="34" t="s">
        <v>1</v>
      </c>
      <c r="E55" s="34"/>
      <c r="F55" s="34"/>
      <c r="G55" s="34"/>
      <c r="H55" s="34"/>
      <c r="I55" s="34"/>
      <c r="J55" s="14">
        <v>235000</v>
      </c>
      <c r="K55" s="14">
        <f t="shared" si="0"/>
        <v>18000</v>
      </c>
      <c r="L55" s="14">
        <v>253000</v>
      </c>
      <c r="M55" s="14">
        <v>253000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6">
        <v>0.72127659574468084</v>
      </c>
      <c r="AD55" s="5">
        <v>0</v>
      </c>
      <c r="AE55" s="6">
        <v>0</v>
      </c>
      <c r="AF55" s="5">
        <v>0</v>
      </c>
      <c r="AG55" s="2"/>
    </row>
    <row r="56" spans="1:33" ht="50.25" customHeight="1" outlineLevel="4" x14ac:dyDescent="0.25">
      <c r="A56" s="16" t="s">
        <v>75</v>
      </c>
      <c r="B56" s="33" t="s">
        <v>480</v>
      </c>
      <c r="C56" s="34" t="s">
        <v>1</v>
      </c>
      <c r="D56" s="34" t="s">
        <v>1</v>
      </c>
      <c r="E56" s="34"/>
      <c r="F56" s="34"/>
      <c r="G56" s="34"/>
      <c r="H56" s="34"/>
      <c r="I56" s="34"/>
      <c r="J56" s="14">
        <v>110000</v>
      </c>
      <c r="K56" s="14">
        <f t="shared" si="0"/>
        <v>8000</v>
      </c>
      <c r="L56" s="14">
        <f>L57</f>
        <v>118000</v>
      </c>
      <c r="M56" s="14">
        <f>M57</f>
        <v>118000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6">
        <v>0.81818181818181823</v>
      </c>
      <c r="AD56" s="5">
        <v>0</v>
      </c>
      <c r="AE56" s="6">
        <v>0</v>
      </c>
      <c r="AF56" s="5">
        <v>0</v>
      </c>
      <c r="AG56" s="2"/>
    </row>
    <row r="57" spans="1:33" outlineLevel="5" x14ac:dyDescent="0.25">
      <c r="A57" s="16" t="s">
        <v>73</v>
      </c>
      <c r="B57" s="33" t="s">
        <v>480</v>
      </c>
      <c r="C57" s="34" t="s">
        <v>13</v>
      </c>
      <c r="D57" s="34" t="s">
        <v>1</v>
      </c>
      <c r="E57" s="34"/>
      <c r="F57" s="34"/>
      <c r="G57" s="34"/>
      <c r="H57" s="34"/>
      <c r="I57" s="34"/>
      <c r="J57" s="14">
        <v>110000</v>
      </c>
      <c r="K57" s="14">
        <f t="shared" si="0"/>
        <v>8000</v>
      </c>
      <c r="L57" s="14">
        <f>L58</f>
        <v>118000</v>
      </c>
      <c r="M57" s="14">
        <f>M58</f>
        <v>118000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6">
        <v>0.81818181818181823</v>
      </c>
      <c r="AD57" s="5">
        <v>0</v>
      </c>
      <c r="AE57" s="6">
        <v>0</v>
      </c>
      <c r="AF57" s="5">
        <v>0</v>
      </c>
      <c r="AG57" s="2"/>
    </row>
    <row r="58" spans="1:33" outlineLevel="6" x14ac:dyDescent="0.25">
      <c r="A58" s="16" t="s">
        <v>74</v>
      </c>
      <c r="B58" s="33" t="s">
        <v>480</v>
      </c>
      <c r="C58" s="34" t="s">
        <v>14</v>
      </c>
      <c r="D58" s="34" t="s">
        <v>1</v>
      </c>
      <c r="E58" s="34"/>
      <c r="F58" s="34"/>
      <c r="G58" s="34"/>
      <c r="H58" s="34"/>
      <c r="I58" s="34"/>
      <c r="J58" s="14">
        <v>110000</v>
      </c>
      <c r="K58" s="14">
        <f t="shared" si="0"/>
        <v>8000</v>
      </c>
      <c r="L58" s="14">
        <v>118000</v>
      </c>
      <c r="M58" s="14">
        <v>118000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6">
        <v>0.81818181818181823</v>
      </c>
      <c r="AD58" s="5">
        <v>0</v>
      </c>
      <c r="AE58" s="6">
        <v>0</v>
      </c>
      <c r="AF58" s="5">
        <v>0</v>
      </c>
      <c r="AG58" s="2"/>
    </row>
    <row r="59" spans="1:33" ht="49.5" customHeight="1" outlineLevel="4" x14ac:dyDescent="0.25">
      <c r="A59" s="16" t="s">
        <v>76</v>
      </c>
      <c r="B59" s="33" t="s">
        <v>481</v>
      </c>
      <c r="C59" s="34" t="s">
        <v>1</v>
      </c>
      <c r="D59" s="34" t="s">
        <v>1</v>
      </c>
      <c r="E59" s="34"/>
      <c r="F59" s="34"/>
      <c r="G59" s="34"/>
      <c r="H59" s="34"/>
      <c r="I59" s="34"/>
      <c r="J59" s="14">
        <v>30000</v>
      </c>
      <c r="K59" s="14">
        <f t="shared" si="0"/>
        <v>2000</v>
      </c>
      <c r="L59" s="14">
        <f>L60</f>
        <v>32000</v>
      </c>
      <c r="M59" s="14">
        <f>M60</f>
        <v>32000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6">
        <v>0.75</v>
      </c>
      <c r="AD59" s="5">
        <v>0</v>
      </c>
      <c r="AE59" s="6">
        <v>0</v>
      </c>
      <c r="AF59" s="5">
        <v>0</v>
      </c>
      <c r="AG59" s="2"/>
    </row>
    <row r="60" spans="1:33" outlineLevel="5" x14ac:dyDescent="0.25">
      <c r="A60" s="16" t="s">
        <v>73</v>
      </c>
      <c r="B60" s="33" t="s">
        <v>481</v>
      </c>
      <c r="C60" s="34" t="s">
        <v>13</v>
      </c>
      <c r="D60" s="34" t="s">
        <v>1</v>
      </c>
      <c r="E60" s="34"/>
      <c r="F60" s="34"/>
      <c r="G60" s="34"/>
      <c r="H60" s="34"/>
      <c r="I60" s="34"/>
      <c r="J60" s="14">
        <v>30000</v>
      </c>
      <c r="K60" s="14">
        <f t="shared" si="0"/>
        <v>2000</v>
      </c>
      <c r="L60" s="14">
        <f>L61</f>
        <v>32000</v>
      </c>
      <c r="M60" s="14">
        <f>M61</f>
        <v>32000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6">
        <v>0.75</v>
      </c>
      <c r="AD60" s="5">
        <v>0</v>
      </c>
      <c r="AE60" s="6">
        <v>0</v>
      </c>
      <c r="AF60" s="5">
        <v>0</v>
      </c>
      <c r="AG60" s="2"/>
    </row>
    <row r="61" spans="1:33" outlineLevel="6" x14ac:dyDescent="0.25">
      <c r="A61" s="16" t="s">
        <v>74</v>
      </c>
      <c r="B61" s="33" t="s">
        <v>481</v>
      </c>
      <c r="C61" s="34" t="s">
        <v>14</v>
      </c>
      <c r="D61" s="34" t="s">
        <v>1</v>
      </c>
      <c r="E61" s="34"/>
      <c r="F61" s="34"/>
      <c r="G61" s="34"/>
      <c r="H61" s="34"/>
      <c r="I61" s="34"/>
      <c r="J61" s="14">
        <v>30000</v>
      </c>
      <c r="K61" s="14">
        <f t="shared" si="0"/>
        <v>2000</v>
      </c>
      <c r="L61" s="14">
        <v>32000</v>
      </c>
      <c r="M61" s="14">
        <v>32000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6">
        <v>0.75</v>
      </c>
      <c r="AD61" s="5">
        <v>0</v>
      </c>
      <c r="AE61" s="6">
        <v>0</v>
      </c>
      <c r="AF61" s="5">
        <v>0</v>
      </c>
      <c r="AG61" s="2"/>
    </row>
    <row r="62" spans="1:33" ht="44.25" customHeight="1" outlineLevel="4" x14ac:dyDescent="0.25">
      <c r="A62" s="16" t="s">
        <v>77</v>
      </c>
      <c r="B62" s="33" t="s">
        <v>482</v>
      </c>
      <c r="C62" s="34" t="s">
        <v>1</v>
      </c>
      <c r="D62" s="34" t="s">
        <v>1</v>
      </c>
      <c r="E62" s="34"/>
      <c r="F62" s="34"/>
      <c r="G62" s="34"/>
      <c r="H62" s="34"/>
      <c r="I62" s="34"/>
      <c r="J62" s="14">
        <v>400000</v>
      </c>
      <c r="K62" s="14">
        <f t="shared" si="0"/>
        <v>30000</v>
      </c>
      <c r="L62" s="14">
        <f>L63</f>
        <v>430000</v>
      </c>
      <c r="M62" s="14">
        <f>M63</f>
        <v>430000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6">
        <v>0.75</v>
      </c>
      <c r="AD62" s="5">
        <v>0</v>
      </c>
      <c r="AE62" s="6">
        <v>0</v>
      </c>
      <c r="AF62" s="5">
        <v>0</v>
      </c>
      <c r="AG62" s="2"/>
    </row>
    <row r="63" spans="1:33" outlineLevel="5" x14ac:dyDescent="0.25">
      <c r="A63" s="16" t="s">
        <v>73</v>
      </c>
      <c r="B63" s="33" t="s">
        <v>482</v>
      </c>
      <c r="C63" s="34" t="s">
        <v>13</v>
      </c>
      <c r="D63" s="34" t="s">
        <v>1</v>
      </c>
      <c r="E63" s="34"/>
      <c r="F63" s="34"/>
      <c r="G63" s="34"/>
      <c r="H63" s="34"/>
      <c r="I63" s="34"/>
      <c r="J63" s="14">
        <v>400000</v>
      </c>
      <c r="K63" s="14">
        <f t="shared" si="0"/>
        <v>30000</v>
      </c>
      <c r="L63" s="14">
        <f>L64</f>
        <v>430000</v>
      </c>
      <c r="M63" s="14">
        <f>M64</f>
        <v>430000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6">
        <v>0.75</v>
      </c>
      <c r="AD63" s="5">
        <v>0</v>
      </c>
      <c r="AE63" s="6">
        <v>0</v>
      </c>
      <c r="AF63" s="5">
        <v>0</v>
      </c>
      <c r="AG63" s="2"/>
    </row>
    <row r="64" spans="1:33" outlineLevel="6" x14ac:dyDescent="0.25">
      <c r="A64" s="16" t="s">
        <v>74</v>
      </c>
      <c r="B64" s="33" t="s">
        <v>482</v>
      </c>
      <c r="C64" s="34" t="s">
        <v>14</v>
      </c>
      <c r="D64" s="34" t="s">
        <v>1</v>
      </c>
      <c r="E64" s="34"/>
      <c r="F64" s="34"/>
      <c r="G64" s="34"/>
      <c r="H64" s="34"/>
      <c r="I64" s="34"/>
      <c r="J64" s="14">
        <v>400000</v>
      </c>
      <c r="K64" s="14">
        <f t="shared" si="0"/>
        <v>30000</v>
      </c>
      <c r="L64" s="14">
        <v>430000</v>
      </c>
      <c r="M64" s="14">
        <v>430000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6">
        <v>0.75</v>
      </c>
      <c r="AD64" s="5">
        <v>0</v>
      </c>
      <c r="AE64" s="6">
        <v>0</v>
      </c>
      <c r="AF64" s="5">
        <v>0</v>
      </c>
      <c r="AG64" s="2"/>
    </row>
    <row r="65" spans="1:33" ht="33" customHeight="1" outlineLevel="4" x14ac:dyDescent="0.25">
      <c r="A65" s="16" t="s">
        <v>78</v>
      </c>
      <c r="B65" s="33" t="s">
        <v>483</v>
      </c>
      <c r="C65" s="34" t="s">
        <v>1</v>
      </c>
      <c r="D65" s="34" t="s">
        <v>1</v>
      </c>
      <c r="E65" s="34"/>
      <c r="F65" s="34"/>
      <c r="G65" s="34"/>
      <c r="H65" s="34"/>
      <c r="I65" s="34"/>
      <c r="J65" s="14">
        <v>75000</v>
      </c>
      <c r="K65" s="14">
        <f t="shared" si="0"/>
        <v>-65000</v>
      </c>
      <c r="L65" s="14">
        <f>L66</f>
        <v>10000</v>
      </c>
      <c r="M65" s="14">
        <f>M66</f>
        <v>10000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6">
        <v>0.75</v>
      </c>
      <c r="AD65" s="5">
        <v>0</v>
      </c>
      <c r="AE65" s="6">
        <v>0</v>
      </c>
      <c r="AF65" s="5">
        <v>0</v>
      </c>
      <c r="AG65" s="2"/>
    </row>
    <row r="66" spans="1:33" outlineLevel="5" x14ac:dyDescent="0.25">
      <c r="A66" s="16" t="s">
        <v>73</v>
      </c>
      <c r="B66" s="33" t="s">
        <v>483</v>
      </c>
      <c r="C66" s="34" t="s">
        <v>13</v>
      </c>
      <c r="D66" s="34" t="s">
        <v>1</v>
      </c>
      <c r="E66" s="34"/>
      <c r="F66" s="34"/>
      <c r="G66" s="34"/>
      <c r="H66" s="34"/>
      <c r="I66" s="34"/>
      <c r="J66" s="14">
        <v>75000</v>
      </c>
      <c r="K66" s="14">
        <f t="shared" si="0"/>
        <v>-65000</v>
      </c>
      <c r="L66" s="14">
        <f>L67</f>
        <v>10000</v>
      </c>
      <c r="M66" s="14">
        <f>M67</f>
        <v>10000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6">
        <v>0.75</v>
      </c>
      <c r="AD66" s="5">
        <v>0</v>
      </c>
      <c r="AE66" s="6">
        <v>0</v>
      </c>
      <c r="AF66" s="5">
        <v>0</v>
      </c>
      <c r="AG66" s="2"/>
    </row>
    <row r="67" spans="1:33" outlineLevel="6" x14ac:dyDescent="0.25">
      <c r="A67" s="16" t="s">
        <v>74</v>
      </c>
      <c r="B67" s="33" t="s">
        <v>483</v>
      </c>
      <c r="C67" s="34" t="s">
        <v>14</v>
      </c>
      <c r="D67" s="34" t="s">
        <v>1</v>
      </c>
      <c r="E67" s="34"/>
      <c r="F67" s="34"/>
      <c r="G67" s="34"/>
      <c r="H67" s="34"/>
      <c r="I67" s="34"/>
      <c r="J67" s="14">
        <v>75000</v>
      </c>
      <c r="K67" s="14">
        <f t="shared" si="0"/>
        <v>-65000</v>
      </c>
      <c r="L67" s="14">
        <v>10000</v>
      </c>
      <c r="M67" s="14">
        <v>10000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6">
        <v>0.75</v>
      </c>
      <c r="AD67" s="5">
        <v>0</v>
      </c>
      <c r="AE67" s="6">
        <v>0</v>
      </c>
      <c r="AF67" s="5">
        <v>0</v>
      </c>
      <c r="AG67" s="2"/>
    </row>
    <row r="68" spans="1:33" ht="31.5" customHeight="1" outlineLevel="4" x14ac:dyDescent="0.25">
      <c r="A68" s="16" t="s">
        <v>79</v>
      </c>
      <c r="B68" s="33" t="s">
        <v>484</v>
      </c>
      <c r="C68" s="34" t="s">
        <v>1</v>
      </c>
      <c r="D68" s="34" t="s">
        <v>1</v>
      </c>
      <c r="E68" s="34"/>
      <c r="F68" s="34"/>
      <c r="G68" s="34"/>
      <c r="H68" s="34"/>
      <c r="I68" s="34"/>
      <c r="J68" s="14">
        <v>11000</v>
      </c>
      <c r="K68" s="14">
        <f t="shared" si="0"/>
        <v>4000</v>
      </c>
      <c r="L68" s="14">
        <f>L69</f>
        <v>15000</v>
      </c>
      <c r="M68" s="14">
        <f>M69</f>
        <v>15000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6">
        <v>0</v>
      </c>
      <c r="AD68" s="5">
        <v>0</v>
      </c>
      <c r="AE68" s="6">
        <v>0</v>
      </c>
      <c r="AF68" s="5">
        <v>0</v>
      </c>
      <c r="AG68" s="2"/>
    </row>
    <row r="69" spans="1:33" outlineLevel="5" x14ac:dyDescent="0.25">
      <c r="A69" s="16" t="s">
        <v>73</v>
      </c>
      <c r="B69" s="33" t="s">
        <v>484</v>
      </c>
      <c r="C69" s="34" t="s">
        <v>13</v>
      </c>
      <c r="D69" s="34" t="s">
        <v>1</v>
      </c>
      <c r="E69" s="34"/>
      <c r="F69" s="34"/>
      <c r="G69" s="34"/>
      <c r="H69" s="34"/>
      <c r="I69" s="34"/>
      <c r="J69" s="14">
        <v>11000</v>
      </c>
      <c r="K69" s="14">
        <f t="shared" si="0"/>
        <v>4000</v>
      </c>
      <c r="L69" s="14">
        <f>L70</f>
        <v>15000</v>
      </c>
      <c r="M69" s="14">
        <f>M70</f>
        <v>15000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6">
        <v>0</v>
      </c>
      <c r="AD69" s="5">
        <v>0</v>
      </c>
      <c r="AE69" s="6">
        <v>0</v>
      </c>
      <c r="AF69" s="5">
        <v>0</v>
      </c>
      <c r="AG69" s="2"/>
    </row>
    <row r="70" spans="1:33" s="13" customFormat="1" outlineLevel="6" x14ac:dyDescent="0.25">
      <c r="A70" s="35" t="s">
        <v>74</v>
      </c>
      <c r="B70" s="33" t="s">
        <v>484</v>
      </c>
      <c r="C70" s="36" t="s">
        <v>14</v>
      </c>
      <c r="D70" s="37" t="s">
        <v>1</v>
      </c>
      <c r="E70" s="37"/>
      <c r="F70" s="37"/>
      <c r="G70" s="37"/>
      <c r="H70" s="37"/>
      <c r="I70" s="37"/>
      <c r="J70" s="38">
        <v>11000</v>
      </c>
      <c r="K70" s="38">
        <f t="shared" si="0"/>
        <v>4000</v>
      </c>
      <c r="L70" s="38">
        <v>15000</v>
      </c>
      <c r="M70" s="38">
        <v>15000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1">
        <v>0</v>
      </c>
      <c r="AD70" s="10">
        <v>0</v>
      </c>
      <c r="AE70" s="11">
        <v>0</v>
      </c>
      <c r="AF70" s="10">
        <v>0</v>
      </c>
      <c r="AG70" s="12"/>
    </row>
    <row r="71" spans="1:33" ht="48" customHeight="1" outlineLevel="3" x14ac:dyDescent="0.25">
      <c r="A71" s="16" t="s">
        <v>80</v>
      </c>
      <c r="B71" s="33" t="s">
        <v>485</v>
      </c>
      <c r="C71" s="34" t="s">
        <v>1</v>
      </c>
      <c r="D71" s="34" t="s">
        <v>1</v>
      </c>
      <c r="E71" s="34"/>
      <c r="F71" s="34"/>
      <c r="G71" s="34"/>
      <c r="H71" s="34"/>
      <c r="I71" s="34"/>
      <c r="J71" s="14">
        <v>165338914</v>
      </c>
      <c r="K71" s="14">
        <f t="shared" si="0"/>
        <v>-21139770</v>
      </c>
      <c r="L71" s="14">
        <f>L72+L77+L82+L87+L92+L100+L106+L115+L118+L123+L128</f>
        <v>143765687</v>
      </c>
      <c r="M71" s="14">
        <f>M72+M77+M82+M87+M92+M100+M106+M115+M118+M123+M128</f>
        <v>144199144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6">
        <v>0.57336944179831817</v>
      </c>
      <c r="AD71" s="5">
        <v>0</v>
      </c>
      <c r="AE71" s="6">
        <v>0</v>
      </c>
      <c r="AF71" s="5">
        <v>0</v>
      </c>
      <c r="AG71" s="2"/>
    </row>
    <row r="72" spans="1:33" ht="33.75" customHeight="1" outlineLevel="4" x14ac:dyDescent="0.25">
      <c r="A72" s="16" t="s">
        <v>81</v>
      </c>
      <c r="B72" s="33" t="s">
        <v>486</v>
      </c>
      <c r="C72" s="34" t="s">
        <v>1</v>
      </c>
      <c r="D72" s="34" t="s">
        <v>1</v>
      </c>
      <c r="E72" s="34"/>
      <c r="F72" s="34"/>
      <c r="G72" s="34"/>
      <c r="H72" s="34"/>
      <c r="I72" s="34"/>
      <c r="J72" s="14">
        <v>70000</v>
      </c>
      <c r="K72" s="14">
        <f t="shared" si="0"/>
        <v>0</v>
      </c>
      <c r="L72" s="14">
        <f>L73+L75</f>
        <v>70000</v>
      </c>
      <c r="M72" s="14">
        <f>M73+M75</f>
        <v>70000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6">
        <v>0.45684585714285714</v>
      </c>
      <c r="AD72" s="5">
        <v>0</v>
      </c>
      <c r="AE72" s="6">
        <v>0</v>
      </c>
      <c r="AF72" s="5">
        <v>0</v>
      </c>
      <c r="AG72" s="2"/>
    </row>
    <row r="73" spans="1:33" ht="33" customHeight="1" outlineLevel="5" x14ac:dyDescent="0.25">
      <c r="A73" s="16" t="s">
        <v>50</v>
      </c>
      <c r="B73" s="33" t="s">
        <v>486</v>
      </c>
      <c r="C73" s="34" t="s">
        <v>3</v>
      </c>
      <c r="D73" s="34" t="s">
        <v>1</v>
      </c>
      <c r="E73" s="34"/>
      <c r="F73" s="34"/>
      <c r="G73" s="34"/>
      <c r="H73" s="34"/>
      <c r="I73" s="34"/>
      <c r="J73" s="14">
        <v>1000</v>
      </c>
      <c r="K73" s="14">
        <f t="shared" si="0"/>
        <v>0</v>
      </c>
      <c r="L73" s="14">
        <f>L74</f>
        <v>1000</v>
      </c>
      <c r="M73" s="14">
        <f>M74</f>
        <v>1000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6">
        <v>0.37920999999999999</v>
      </c>
      <c r="AD73" s="5">
        <v>0</v>
      </c>
      <c r="AE73" s="6">
        <v>0</v>
      </c>
      <c r="AF73" s="5">
        <v>0</v>
      </c>
      <c r="AG73" s="2"/>
    </row>
    <row r="74" spans="1:33" ht="33" customHeight="1" outlineLevel="6" x14ac:dyDescent="0.25">
      <c r="A74" s="16" t="s">
        <v>82</v>
      </c>
      <c r="B74" s="33" t="s">
        <v>486</v>
      </c>
      <c r="C74" s="34" t="s">
        <v>5</v>
      </c>
      <c r="D74" s="34" t="s">
        <v>1</v>
      </c>
      <c r="E74" s="34"/>
      <c r="F74" s="34"/>
      <c r="G74" s="34"/>
      <c r="H74" s="34"/>
      <c r="I74" s="34"/>
      <c r="J74" s="14">
        <v>1000</v>
      </c>
      <c r="K74" s="14">
        <f t="shared" si="0"/>
        <v>0</v>
      </c>
      <c r="L74" s="14">
        <v>1000</v>
      </c>
      <c r="M74" s="14">
        <v>1000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6">
        <v>0.37920999999999999</v>
      </c>
      <c r="AD74" s="5">
        <v>0</v>
      </c>
      <c r="AE74" s="6">
        <v>0</v>
      </c>
      <c r="AF74" s="5">
        <v>0</v>
      </c>
      <c r="AG74" s="2"/>
    </row>
    <row r="75" spans="1:33" ht="18.75" customHeight="1" outlineLevel="5" x14ac:dyDescent="0.25">
      <c r="A75" s="16" t="s">
        <v>83</v>
      </c>
      <c r="B75" s="33" t="s">
        <v>486</v>
      </c>
      <c r="C75" s="34" t="s">
        <v>9</v>
      </c>
      <c r="D75" s="34" t="s">
        <v>1</v>
      </c>
      <c r="E75" s="34"/>
      <c r="F75" s="34"/>
      <c r="G75" s="34"/>
      <c r="H75" s="34"/>
      <c r="I75" s="34"/>
      <c r="J75" s="14">
        <v>69000</v>
      </c>
      <c r="K75" s="14">
        <f t="shared" si="0"/>
        <v>0</v>
      </c>
      <c r="L75" s="14">
        <f>L76</f>
        <v>69000</v>
      </c>
      <c r="M75" s="14">
        <f>M76</f>
        <v>69000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6">
        <v>0.45797101449275363</v>
      </c>
      <c r="AD75" s="5">
        <v>0</v>
      </c>
      <c r="AE75" s="6">
        <v>0</v>
      </c>
      <c r="AF75" s="5">
        <v>0</v>
      </c>
      <c r="AG75" s="2"/>
    </row>
    <row r="76" spans="1:33" ht="18.75" customHeight="1" outlineLevel="6" x14ac:dyDescent="0.25">
      <c r="A76" s="16" t="s">
        <v>84</v>
      </c>
      <c r="B76" s="33" t="s">
        <v>486</v>
      </c>
      <c r="C76" s="34" t="s">
        <v>12</v>
      </c>
      <c r="D76" s="34" t="s">
        <v>1</v>
      </c>
      <c r="E76" s="34"/>
      <c r="F76" s="34"/>
      <c r="G76" s="34"/>
      <c r="H76" s="34"/>
      <c r="I76" s="34"/>
      <c r="J76" s="14">
        <v>69000</v>
      </c>
      <c r="K76" s="14">
        <f t="shared" si="0"/>
        <v>0</v>
      </c>
      <c r="L76" s="14">
        <v>69000</v>
      </c>
      <c r="M76" s="14">
        <v>69000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6">
        <v>0.45797101449275363</v>
      </c>
      <c r="AD76" s="5">
        <v>0</v>
      </c>
      <c r="AE76" s="6">
        <v>0</v>
      </c>
      <c r="AF76" s="5">
        <v>0</v>
      </c>
      <c r="AG76" s="2"/>
    </row>
    <row r="77" spans="1:33" ht="33" customHeight="1" outlineLevel="4" x14ac:dyDescent="0.25">
      <c r="A77" s="16" t="s">
        <v>85</v>
      </c>
      <c r="B77" s="33" t="s">
        <v>487</v>
      </c>
      <c r="C77" s="34" t="s">
        <v>1</v>
      </c>
      <c r="D77" s="34" t="s">
        <v>1</v>
      </c>
      <c r="E77" s="34"/>
      <c r="F77" s="34"/>
      <c r="G77" s="34"/>
      <c r="H77" s="34"/>
      <c r="I77" s="34"/>
      <c r="J77" s="14">
        <v>70000</v>
      </c>
      <c r="K77" s="14">
        <f t="shared" ref="K77:K140" si="3">M77-J77</f>
        <v>0</v>
      </c>
      <c r="L77" s="14">
        <f>L78+L80</f>
        <v>70000</v>
      </c>
      <c r="M77" s="14">
        <f>M78+M80</f>
        <v>70000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6">
        <v>0.45684585714285714</v>
      </c>
      <c r="AD77" s="5">
        <v>0</v>
      </c>
      <c r="AE77" s="6">
        <v>0</v>
      </c>
      <c r="AF77" s="5">
        <v>0</v>
      </c>
      <c r="AG77" s="2"/>
    </row>
    <row r="78" spans="1:33" ht="34.5" customHeight="1" outlineLevel="5" x14ac:dyDescent="0.25">
      <c r="A78" s="16" t="s">
        <v>51</v>
      </c>
      <c r="B78" s="33" t="s">
        <v>487</v>
      </c>
      <c r="C78" s="34" t="s">
        <v>3</v>
      </c>
      <c r="D78" s="34" t="s">
        <v>1</v>
      </c>
      <c r="E78" s="34"/>
      <c r="F78" s="34"/>
      <c r="G78" s="34"/>
      <c r="H78" s="34"/>
      <c r="I78" s="34"/>
      <c r="J78" s="14">
        <v>1000</v>
      </c>
      <c r="K78" s="14">
        <f t="shared" si="3"/>
        <v>0</v>
      </c>
      <c r="L78" s="14">
        <f>L79</f>
        <v>1000</v>
      </c>
      <c r="M78" s="14">
        <f>M79</f>
        <v>1000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6">
        <v>0.37920999999999999</v>
      </c>
      <c r="AD78" s="5">
        <v>0</v>
      </c>
      <c r="AE78" s="6">
        <v>0</v>
      </c>
      <c r="AF78" s="5">
        <v>0</v>
      </c>
      <c r="AG78" s="2"/>
    </row>
    <row r="79" spans="1:33" ht="31.5" customHeight="1" outlineLevel="6" x14ac:dyDescent="0.25">
      <c r="A79" s="16" t="s">
        <v>52</v>
      </c>
      <c r="B79" s="33" t="s">
        <v>487</v>
      </c>
      <c r="C79" s="34" t="s">
        <v>5</v>
      </c>
      <c r="D79" s="34" t="s">
        <v>1</v>
      </c>
      <c r="E79" s="34"/>
      <c r="F79" s="34"/>
      <c r="G79" s="34"/>
      <c r="H79" s="34"/>
      <c r="I79" s="34"/>
      <c r="J79" s="14">
        <v>1000</v>
      </c>
      <c r="K79" s="14">
        <f t="shared" si="3"/>
        <v>0</v>
      </c>
      <c r="L79" s="14">
        <v>1000</v>
      </c>
      <c r="M79" s="14">
        <v>1000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6">
        <v>0.37920999999999999</v>
      </c>
      <c r="AD79" s="5">
        <v>0</v>
      </c>
      <c r="AE79" s="6">
        <v>0</v>
      </c>
      <c r="AF79" s="5">
        <v>0</v>
      </c>
      <c r="AG79" s="2"/>
    </row>
    <row r="80" spans="1:33" ht="21" customHeight="1" outlineLevel="5" x14ac:dyDescent="0.25">
      <c r="A80" s="16" t="s">
        <v>65</v>
      </c>
      <c r="B80" s="33" t="s">
        <v>487</v>
      </c>
      <c r="C80" s="34" t="s">
        <v>9</v>
      </c>
      <c r="D80" s="34" t="s">
        <v>1</v>
      </c>
      <c r="E80" s="34"/>
      <c r="F80" s="34"/>
      <c r="G80" s="34"/>
      <c r="H80" s="34"/>
      <c r="I80" s="34"/>
      <c r="J80" s="14">
        <v>69000</v>
      </c>
      <c r="K80" s="14">
        <f t="shared" si="3"/>
        <v>0</v>
      </c>
      <c r="L80" s="14">
        <f>L81</f>
        <v>69000</v>
      </c>
      <c r="M80" s="14">
        <f>M81</f>
        <v>69000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6">
        <v>0.45797101449275363</v>
      </c>
      <c r="AD80" s="5">
        <v>0</v>
      </c>
      <c r="AE80" s="6">
        <v>0</v>
      </c>
      <c r="AF80" s="5">
        <v>0</v>
      </c>
      <c r="AG80" s="2"/>
    </row>
    <row r="81" spans="1:33" ht="21" customHeight="1" outlineLevel="6" x14ac:dyDescent="0.25">
      <c r="A81" s="16" t="s">
        <v>69</v>
      </c>
      <c r="B81" s="33" t="s">
        <v>487</v>
      </c>
      <c r="C81" s="34" t="s">
        <v>12</v>
      </c>
      <c r="D81" s="34" t="s">
        <v>1</v>
      </c>
      <c r="E81" s="34"/>
      <c r="F81" s="34"/>
      <c r="G81" s="34"/>
      <c r="H81" s="34"/>
      <c r="I81" s="34"/>
      <c r="J81" s="14">
        <v>69000</v>
      </c>
      <c r="K81" s="14">
        <f t="shared" si="3"/>
        <v>0</v>
      </c>
      <c r="L81" s="14">
        <v>69000</v>
      </c>
      <c r="M81" s="14">
        <v>69000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6">
        <v>0.45797101449275363</v>
      </c>
      <c r="AD81" s="5">
        <v>0</v>
      </c>
      <c r="AE81" s="6">
        <v>0</v>
      </c>
      <c r="AF81" s="5">
        <v>0</v>
      </c>
      <c r="AG81" s="2"/>
    </row>
    <row r="82" spans="1:33" ht="35.25" customHeight="1" outlineLevel="4" x14ac:dyDescent="0.25">
      <c r="A82" s="16" t="s">
        <v>86</v>
      </c>
      <c r="B82" s="33" t="s">
        <v>488</v>
      </c>
      <c r="C82" s="34" t="s">
        <v>1</v>
      </c>
      <c r="D82" s="34" t="s">
        <v>1</v>
      </c>
      <c r="E82" s="34"/>
      <c r="F82" s="34"/>
      <c r="G82" s="34"/>
      <c r="H82" s="34"/>
      <c r="I82" s="34"/>
      <c r="J82" s="14">
        <v>100000</v>
      </c>
      <c r="K82" s="14">
        <f t="shared" si="3"/>
        <v>0</v>
      </c>
      <c r="L82" s="14">
        <f>L83+L85</f>
        <v>100000</v>
      </c>
      <c r="M82" s="14">
        <f>M83+M85</f>
        <v>100000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6">
        <v>0.44492100000000001</v>
      </c>
      <c r="AD82" s="5">
        <v>0</v>
      </c>
      <c r="AE82" s="6">
        <v>0</v>
      </c>
      <c r="AF82" s="5">
        <v>0</v>
      </c>
      <c r="AG82" s="2"/>
    </row>
    <row r="83" spans="1:33" ht="30.75" customHeight="1" outlineLevel="5" x14ac:dyDescent="0.25">
      <c r="A83" s="16" t="s">
        <v>51</v>
      </c>
      <c r="B83" s="33" t="s">
        <v>488</v>
      </c>
      <c r="C83" s="34" t="s">
        <v>3</v>
      </c>
      <c r="D83" s="34" t="s">
        <v>1</v>
      </c>
      <c r="E83" s="34"/>
      <c r="F83" s="34"/>
      <c r="G83" s="34"/>
      <c r="H83" s="34"/>
      <c r="I83" s="34"/>
      <c r="J83" s="14">
        <v>1000</v>
      </c>
      <c r="K83" s="14">
        <f t="shared" si="3"/>
        <v>0</v>
      </c>
      <c r="L83" s="14">
        <f>L84</f>
        <v>1000</v>
      </c>
      <c r="M83" s="14">
        <f>M84</f>
        <v>1000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6">
        <v>0.50309999999999999</v>
      </c>
      <c r="AD83" s="5">
        <v>0</v>
      </c>
      <c r="AE83" s="6">
        <v>0</v>
      </c>
      <c r="AF83" s="5">
        <v>0</v>
      </c>
      <c r="AG83" s="2"/>
    </row>
    <row r="84" spans="1:33" ht="32.25" customHeight="1" outlineLevel="6" x14ac:dyDescent="0.25">
      <c r="A84" s="16" t="s">
        <v>52</v>
      </c>
      <c r="B84" s="33" t="s">
        <v>488</v>
      </c>
      <c r="C84" s="34" t="s">
        <v>5</v>
      </c>
      <c r="D84" s="34" t="s">
        <v>1</v>
      </c>
      <c r="E84" s="34"/>
      <c r="F84" s="34"/>
      <c r="G84" s="34"/>
      <c r="H84" s="34"/>
      <c r="I84" s="34"/>
      <c r="J84" s="14">
        <v>1000</v>
      </c>
      <c r="K84" s="14">
        <f t="shared" si="3"/>
        <v>0</v>
      </c>
      <c r="L84" s="14">
        <v>1000</v>
      </c>
      <c r="M84" s="14">
        <v>1000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6">
        <v>0.50309999999999999</v>
      </c>
      <c r="AD84" s="5">
        <v>0</v>
      </c>
      <c r="AE84" s="6">
        <v>0</v>
      </c>
      <c r="AF84" s="5">
        <v>0</v>
      </c>
      <c r="AG84" s="2"/>
    </row>
    <row r="85" spans="1:33" ht="21.75" customHeight="1" outlineLevel="5" x14ac:dyDescent="0.25">
      <c r="A85" s="16" t="s">
        <v>65</v>
      </c>
      <c r="B85" s="33" t="s">
        <v>488</v>
      </c>
      <c r="C85" s="34" t="s">
        <v>9</v>
      </c>
      <c r="D85" s="34" t="s">
        <v>1</v>
      </c>
      <c r="E85" s="34"/>
      <c r="F85" s="34"/>
      <c r="G85" s="34"/>
      <c r="H85" s="34"/>
      <c r="I85" s="34"/>
      <c r="J85" s="14">
        <v>99000</v>
      </c>
      <c r="K85" s="14">
        <f t="shared" si="3"/>
        <v>0</v>
      </c>
      <c r="L85" s="14">
        <f>L86</f>
        <v>99000</v>
      </c>
      <c r="M85" s="14">
        <f>M86</f>
        <v>99000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6">
        <v>0.44433333333333336</v>
      </c>
      <c r="AD85" s="5">
        <v>0</v>
      </c>
      <c r="AE85" s="6">
        <v>0</v>
      </c>
      <c r="AF85" s="5">
        <v>0</v>
      </c>
      <c r="AG85" s="2"/>
    </row>
    <row r="86" spans="1:33" ht="21" customHeight="1" outlineLevel="6" x14ac:dyDescent="0.25">
      <c r="A86" s="16" t="s">
        <v>69</v>
      </c>
      <c r="B86" s="33" t="s">
        <v>488</v>
      </c>
      <c r="C86" s="34" t="s">
        <v>12</v>
      </c>
      <c r="D86" s="34" t="s">
        <v>1</v>
      </c>
      <c r="E86" s="34"/>
      <c r="F86" s="34"/>
      <c r="G86" s="34"/>
      <c r="H86" s="34"/>
      <c r="I86" s="34"/>
      <c r="J86" s="14">
        <v>99000</v>
      </c>
      <c r="K86" s="14">
        <f t="shared" si="3"/>
        <v>0</v>
      </c>
      <c r="L86" s="14">
        <v>99000</v>
      </c>
      <c r="M86" s="14">
        <v>99000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6">
        <v>0.44433333333333336</v>
      </c>
      <c r="AD86" s="5">
        <v>0</v>
      </c>
      <c r="AE86" s="6">
        <v>0</v>
      </c>
      <c r="AF86" s="5">
        <v>0</v>
      </c>
      <c r="AG86" s="2"/>
    </row>
    <row r="87" spans="1:33" ht="36" customHeight="1" outlineLevel="4" x14ac:dyDescent="0.25">
      <c r="A87" s="16" t="s">
        <v>87</v>
      </c>
      <c r="B87" s="33" t="s">
        <v>489</v>
      </c>
      <c r="C87" s="34" t="s">
        <v>1</v>
      </c>
      <c r="D87" s="34" t="s">
        <v>1</v>
      </c>
      <c r="E87" s="34"/>
      <c r="F87" s="34"/>
      <c r="G87" s="34"/>
      <c r="H87" s="34"/>
      <c r="I87" s="34"/>
      <c r="J87" s="14">
        <v>120000</v>
      </c>
      <c r="K87" s="14">
        <f t="shared" si="3"/>
        <v>0</v>
      </c>
      <c r="L87" s="14">
        <f>L88+L90</f>
        <v>120000</v>
      </c>
      <c r="M87" s="14">
        <f>M88+M90</f>
        <v>120000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6">
        <v>0.54300725000000005</v>
      </c>
      <c r="AD87" s="5">
        <v>0</v>
      </c>
      <c r="AE87" s="6">
        <v>0</v>
      </c>
      <c r="AF87" s="5">
        <v>0</v>
      </c>
      <c r="AG87" s="2"/>
    </row>
    <row r="88" spans="1:33" ht="36.75" customHeight="1" outlineLevel="5" x14ac:dyDescent="0.25">
      <c r="A88" s="16" t="s">
        <v>51</v>
      </c>
      <c r="B88" s="33" t="s">
        <v>489</v>
      </c>
      <c r="C88" s="34" t="s">
        <v>3</v>
      </c>
      <c r="D88" s="34" t="s">
        <v>1</v>
      </c>
      <c r="E88" s="34"/>
      <c r="F88" s="34"/>
      <c r="G88" s="34"/>
      <c r="H88" s="34"/>
      <c r="I88" s="34"/>
      <c r="J88" s="14">
        <v>1000</v>
      </c>
      <c r="K88" s="14">
        <f t="shared" si="3"/>
        <v>0</v>
      </c>
      <c r="L88" s="14">
        <f>L89</f>
        <v>1000</v>
      </c>
      <c r="M88" s="14">
        <f>M89</f>
        <v>1000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6">
        <v>0.82386999999999999</v>
      </c>
      <c r="AD88" s="5">
        <v>0</v>
      </c>
      <c r="AE88" s="6">
        <v>0</v>
      </c>
      <c r="AF88" s="5">
        <v>0</v>
      </c>
      <c r="AG88" s="2"/>
    </row>
    <row r="89" spans="1:33" ht="32.25" customHeight="1" outlineLevel="6" x14ac:dyDescent="0.25">
      <c r="A89" s="16" t="s">
        <v>52</v>
      </c>
      <c r="B89" s="33" t="s">
        <v>489</v>
      </c>
      <c r="C89" s="34" t="s">
        <v>5</v>
      </c>
      <c r="D89" s="34" t="s">
        <v>1</v>
      </c>
      <c r="E89" s="34"/>
      <c r="F89" s="34"/>
      <c r="G89" s="34"/>
      <c r="H89" s="34"/>
      <c r="I89" s="34"/>
      <c r="J89" s="14">
        <v>1000</v>
      </c>
      <c r="K89" s="14">
        <f t="shared" si="3"/>
        <v>0</v>
      </c>
      <c r="L89" s="14">
        <v>1000</v>
      </c>
      <c r="M89" s="14">
        <v>1000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6">
        <v>0.82386999999999999</v>
      </c>
      <c r="AD89" s="5">
        <v>0</v>
      </c>
      <c r="AE89" s="6">
        <v>0</v>
      </c>
      <c r="AF89" s="5">
        <v>0</v>
      </c>
      <c r="AG89" s="2"/>
    </row>
    <row r="90" spans="1:33" ht="21" customHeight="1" outlineLevel="5" x14ac:dyDescent="0.25">
      <c r="A90" s="16" t="s">
        <v>65</v>
      </c>
      <c r="B90" s="33" t="s">
        <v>489</v>
      </c>
      <c r="C90" s="34" t="s">
        <v>9</v>
      </c>
      <c r="D90" s="34" t="s">
        <v>1</v>
      </c>
      <c r="E90" s="34"/>
      <c r="F90" s="34"/>
      <c r="G90" s="34"/>
      <c r="H90" s="34"/>
      <c r="I90" s="34"/>
      <c r="J90" s="14">
        <v>119000</v>
      </c>
      <c r="K90" s="14">
        <f t="shared" si="3"/>
        <v>0</v>
      </c>
      <c r="L90" s="14">
        <f>L91</f>
        <v>119000</v>
      </c>
      <c r="M90" s="14">
        <f>M91</f>
        <v>119000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6">
        <v>0.54064705882352937</v>
      </c>
      <c r="AD90" s="5">
        <v>0</v>
      </c>
      <c r="AE90" s="6">
        <v>0</v>
      </c>
      <c r="AF90" s="5">
        <v>0</v>
      </c>
      <c r="AG90" s="2"/>
    </row>
    <row r="91" spans="1:33" ht="21.75" customHeight="1" outlineLevel="6" x14ac:dyDescent="0.25">
      <c r="A91" s="16" t="s">
        <v>69</v>
      </c>
      <c r="B91" s="33" t="s">
        <v>489</v>
      </c>
      <c r="C91" s="34" t="s">
        <v>12</v>
      </c>
      <c r="D91" s="34" t="s">
        <v>1</v>
      </c>
      <c r="E91" s="34"/>
      <c r="F91" s="34"/>
      <c r="G91" s="34"/>
      <c r="H91" s="34"/>
      <c r="I91" s="34"/>
      <c r="J91" s="14">
        <v>119000</v>
      </c>
      <c r="K91" s="14">
        <f t="shared" si="3"/>
        <v>0</v>
      </c>
      <c r="L91" s="14">
        <v>119000</v>
      </c>
      <c r="M91" s="14">
        <v>119000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6">
        <v>0.54064705882352937</v>
      </c>
      <c r="AD91" s="5">
        <v>0</v>
      </c>
      <c r="AE91" s="6">
        <v>0</v>
      </c>
      <c r="AF91" s="5">
        <v>0</v>
      </c>
      <c r="AG91" s="2"/>
    </row>
    <row r="92" spans="1:33" ht="32.25" customHeight="1" outlineLevel="4" x14ac:dyDescent="0.25">
      <c r="A92" s="16" t="s">
        <v>88</v>
      </c>
      <c r="B92" s="33" t="s">
        <v>490</v>
      </c>
      <c r="C92" s="34" t="s">
        <v>1</v>
      </c>
      <c r="D92" s="34" t="s">
        <v>1</v>
      </c>
      <c r="E92" s="34"/>
      <c r="F92" s="34"/>
      <c r="G92" s="34"/>
      <c r="H92" s="34"/>
      <c r="I92" s="34"/>
      <c r="J92" s="14">
        <v>110000</v>
      </c>
      <c r="K92" s="14">
        <f t="shared" si="3"/>
        <v>0</v>
      </c>
      <c r="L92" s="14">
        <f>L93+L95</f>
        <v>110000</v>
      </c>
      <c r="M92" s="14">
        <f>M93+M95</f>
        <v>110000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6">
        <v>0.46657027272727275</v>
      </c>
      <c r="AD92" s="5">
        <v>0</v>
      </c>
      <c r="AE92" s="6">
        <v>0</v>
      </c>
      <c r="AF92" s="5">
        <v>0</v>
      </c>
      <c r="AG92" s="2"/>
    </row>
    <row r="93" spans="1:33" ht="36.75" customHeight="1" outlineLevel="5" x14ac:dyDescent="0.25">
      <c r="A93" s="16" t="s">
        <v>51</v>
      </c>
      <c r="B93" s="33" t="s">
        <v>490</v>
      </c>
      <c r="C93" s="34" t="s">
        <v>3</v>
      </c>
      <c r="D93" s="34" t="s">
        <v>1</v>
      </c>
      <c r="E93" s="34"/>
      <c r="F93" s="34"/>
      <c r="G93" s="34"/>
      <c r="H93" s="34"/>
      <c r="I93" s="34"/>
      <c r="J93" s="14">
        <v>1000</v>
      </c>
      <c r="K93" s="14">
        <f t="shared" si="3"/>
        <v>0</v>
      </c>
      <c r="L93" s="14">
        <f>L94</f>
        <v>1000</v>
      </c>
      <c r="M93" s="14">
        <f>M94</f>
        <v>1000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6">
        <v>0.57072999999999996</v>
      </c>
      <c r="AD93" s="5">
        <v>0</v>
      </c>
      <c r="AE93" s="6">
        <v>0</v>
      </c>
      <c r="AF93" s="5">
        <v>0</v>
      </c>
      <c r="AG93" s="2"/>
    </row>
    <row r="94" spans="1:33" ht="36.75" customHeight="1" outlineLevel="6" x14ac:dyDescent="0.25">
      <c r="A94" s="16" t="s">
        <v>52</v>
      </c>
      <c r="B94" s="33" t="s">
        <v>490</v>
      </c>
      <c r="C94" s="34" t="s">
        <v>5</v>
      </c>
      <c r="D94" s="34" t="s">
        <v>1</v>
      </c>
      <c r="E94" s="34"/>
      <c r="F94" s="34"/>
      <c r="G94" s="34"/>
      <c r="H94" s="34"/>
      <c r="I94" s="34"/>
      <c r="J94" s="14">
        <v>1000</v>
      </c>
      <c r="K94" s="14">
        <f t="shared" si="3"/>
        <v>0</v>
      </c>
      <c r="L94" s="14">
        <v>1000</v>
      </c>
      <c r="M94" s="14">
        <v>1000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6">
        <v>0.57072999999999996</v>
      </c>
      <c r="AD94" s="5">
        <v>0</v>
      </c>
      <c r="AE94" s="6">
        <v>0</v>
      </c>
      <c r="AF94" s="5">
        <v>0</v>
      </c>
      <c r="AG94" s="2"/>
    </row>
    <row r="95" spans="1:33" ht="21" customHeight="1" outlineLevel="5" x14ac:dyDescent="0.25">
      <c r="A95" s="16" t="s">
        <v>65</v>
      </c>
      <c r="B95" s="33" t="s">
        <v>490</v>
      </c>
      <c r="C95" s="34" t="s">
        <v>9</v>
      </c>
      <c r="D95" s="34" t="s">
        <v>1</v>
      </c>
      <c r="E95" s="34"/>
      <c r="F95" s="34"/>
      <c r="G95" s="34"/>
      <c r="H95" s="34"/>
      <c r="I95" s="34"/>
      <c r="J95" s="14">
        <v>109000</v>
      </c>
      <c r="K95" s="14">
        <f t="shared" si="3"/>
        <v>0</v>
      </c>
      <c r="L95" s="14">
        <f>L96</f>
        <v>109000</v>
      </c>
      <c r="M95" s="14">
        <f>M96</f>
        <v>109000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6">
        <v>0.46561467889908259</v>
      </c>
      <c r="AD95" s="5">
        <v>0</v>
      </c>
      <c r="AE95" s="6">
        <v>0</v>
      </c>
      <c r="AF95" s="5">
        <v>0</v>
      </c>
      <c r="AG95" s="2"/>
    </row>
    <row r="96" spans="1:33" ht="18.75" customHeight="1" outlineLevel="6" x14ac:dyDescent="0.25">
      <c r="A96" s="16" t="s">
        <v>69</v>
      </c>
      <c r="B96" s="33" t="s">
        <v>490</v>
      </c>
      <c r="C96" s="34" t="s">
        <v>12</v>
      </c>
      <c r="D96" s="34" t="s">
        <v>1</v>
      </c>
      <c r="E96" s="34"/>
      <c r="F96" s="34"/>
      <c r="G96" s="34"/>
      <c r="H96" s="34"/>
      <c r="I96" s="34"/>
      <c r="J96" s="14">
        <v>109000</v>
      </c>
      <c r="K96" s="14">
        <f t="shared" si="3"/>
        <v>0</v>
      </c>
      <c r="L96" s="14">
        <v>109000</v>
      </c>
      <c r="M96" s="14">
        <v>109000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6">
        <v>0.46561467889908259</v>
      </c>
      <c r="AD96" s="5">
        <v>0</v>
      </c>
      <c r="AE96" s="6">
        <v>0</v>
      </c>
      <c r="AF96" s="5">
        <v>0</v>
      </c>
      <c r="AG96" s="2"/>
    </row>
    <row r="97" spans="1:33" ht="48.75" hidden="1" customHeight="1" outlineLevel="4" x14ac:dyDescent="0.25">
      <c r="A97" s="16" t="s">
        <v>89</v>
      </c>
      <c r="B97" s="33" t="s">
        <v>491</v>
      </c>
      <c r="C97" s="34" t="s">
        <v>1</v>
      </c>
      <c r="D97" s="34" t="s">
        <v>1</v>
      </c>
      <c r="E97" s="34"/>
      <c r="F97" s="34"/>
      <c r="G97" s="34"/>
      <c r="H97" s="34"/>
      <c r="I97" s="34"/>
      <c r="J97" s="14">
        <v>1000000</v>
      </c>
      <c r="K97" s="14">
        <f t="shared" si="3"/>
        <v>-1000000</v>
      </c>
      <c r="L97" s="14">
        <f>L98</f>
        <v>0</v>
      </c>
      <c r="M97" s="14">
        <f>M98</f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6">
        <v>0.98</v>
      </c>
      <c r="AD97" s="5">
        <v>0</v>
      </c>
      <c r="AE97" s="6">
        <v>0</v>
      </c>
      <c r="AF97" s="5">
        <v>0</v>
      </c>
      <c r="AG97" s="2"/>
    </row>
    <row r="98" spans="1:33" ht="21.75" hidden="1" customHeight="1" outlineLevel="5" x14ac:dyDescent="0.25">
      <c r="A98" s="16" t="s">
        <v>65</v>
      </c>
      <c r="B98" s="33" t="s">
        <v>491</v>
      </c>
      <c r="C98" s="34" t="s">
        <v>9</v>
      </c>
      <c r="D98" s="34" t="s">
        <v>1</v>
      </c>
      <c r="E98" s="34"/>
      <c r="F98" s="34"/>
      <c r="G98" s="34"/>
      <c r="H98" s="34"/>
      <c r="I98" s="34"/>
      <c r="J98" s="14">
        <v>1000000</v>
      </c>
      <c r="K98" s="14">
        <f t="shared" si="3"/>
        <v>-1000000</v>
      </c>
      <c r="L98" s="14">
        <f>L99</f>
        <v>0</v>
      </c>
      <c r="M98" s="14">
        <f>M99</f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6">
        <v>0.98</v>
      </c>
      <c r="AD98" s="5">
        <v>0</v>
      </c>
      <c r="AE98" s="6">
        <v>0</v>
      </c>
      <c r="AF98" s="5">
        <v>0</v>
      </c>
      <c r="AG98" s="2"/>
    </row>
    <row r="99" spans="1:33" hidden="1" outlineLevel="6" x14ac:dyDescent="0.25">
      <c r="A99" s="16" t="s">
        <v>90</v>
      </c>
      <c r="B99" s="33" t="s">
        <v>491</v>
      </c>
      <c r="C99" s="34" t="s">
        <v>15</v>
      </c>
      <c r="D99" s="34" t="s">
        <v>1</v>
      </c>
      <c r="E99" s="34"/>
      <c r="F99" s="34"/>
      <c r="G99" s="34"/>
      <c r="H99" s="34"/>
      <c r="I99" s="34"/>
      <c r="J99" s="14">
        <v>1000000</v>
      </c>
      <c r="K99" s="14">
        <f t="shared" si="3"/>
        <v>-1000000</v>
      </c>
      <c r="L99" s="14"/>
      <c r="M99" s="14"/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6">
        <v>0.98</v>
      </c>
      <c r="AD99" s="5">
        <v>0</v>
      </c>
      <c r="AE99" s="6">
        <v>0</v>
      </c>
      <c r="AF99" s="5">
        <v>0</v>
      </c>
      <c r="AG99" s="2"/>
    </row>
    <row r="100" spans="1:33" ht="48.75" customHeight="1" outlineLevel="4" collapsed="1" x14ac:dyDescent="0.25">
      <c r="A100" s="16" t="s">
        <v>67</v>
      </c>
      <c r="B100" s="33" t="s">
        <v>492</v>
      </c>
      <c r="C100" s="34" t="s">
        <v>1</v>
      </c>
      <c r="D100" s="34" t="s">
        <v>1</v>
      </c>
      <c r="E100" s="34"/>
      <c r="F100" s="34"/>
      <c r="G100" s="34"/>
      <c r="H100" s="34"/>
      <c r="I100" s="34"/>
      <c r="J100" s="14">
        <v>108801421</v>
      </c>
      <c r="K100" s="14">
        <f t="shared" si="3"/>
        <v>-12898598</v>
      </c>
      <c r="L100" s="14">
        <f>L101+L103</f>
        <v>95902823</v>
      </c>
      <c r="M100" s="14">
        <f>M101+M103</f>
        <v>95902823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6">
        <v>0.52876062455103412</v>
      </c>
      <c r="AD100" s="5">
        <v>0</v>
      </c>
      <c r="AE100" s="6">
        <v>0</v>
      </c>
      <c r="AF100" s="5">
        <v>0</v>
      </c>
      <c r="AG100" s="2"/>
    </row>
    <row r="101" spans="1:33" ht="34.5" customHeight="1" outlineLevel="5" x14ac:dyDescent="0.25">
      <c r="A101" s="16" t="s">
        <v>51</v>
      </c>
      <c r="B101" s="33" t="s">
        <v>492</v>
      </c>
      <c r="C101" s="34" t="s">
        <v>3</v>
      </c>
      <c r="D101" s="34" t="s">
        <v>1</v>
      </c>
      <c r="E101" s="34"/>
      <c r="F101" s="34"/>
      <c r="G101" s="34"/>
      <c r="H101" s="34"/>
      <c r="I101" s="34"/>
      <c r="J101" s="14">
        <v>11043545</v>
      </c>
      <c r="K101" s="14">
        <f t="shared" si="3"/>
        <v>343023</v>
      </c>
      <c r="L101" s="14">
        <f>L102</f>
        <v>11386568</v>
      </c>
      <c r="M101" s="14">
        <f>M102</f>
        <v>11386568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6">
        <v>0.59774066479558874</v>
      </c>
      <c r="AD101" s="5">
        <v>0</v>
      </c>
      <c r="AE101" s="6">
        <v>0</v>
      </c>
      <c r="AF101" s="5">
        <v>0</v>
      </c>
      <c r="AG101" s="2"/>
    </row>
    <row r="102" spans="1:33" ht="31.5" customHeight="1" outlineLevel="6" x14ac:dyDescent="0.25">
      <c r="A102" s="16" t="s">
        <v>52</v>
      </c>
      <c r="B102" s="33" t="s">
        <v>492</v>
      </c>
      <c r="C102" s="34" t="s">
        <v>5</v>
      </c>
      <c r="D102" s="34" t="s">
        <v>1</v>
      </c>
      <c r="E102" s="34"/>
      <c r="F102" s="34"/>
      <c r="G102" s="34"/>
      <c r="H102" s="34"/>
      <c r="I102" s="34"/>
      <c r="J102" s="14">
        <v>11043545</v>
      </c>
      <c r="K102" s="14">
        <f t="shared" si="3"/>
        <v>343023</v>
      </c>
      <c r="L102" s="14">
        <v>11386568</v>
      </c>
      <c r="M102" s="14">
        <v>11386568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6">
        <v>0.59774066479558874</v>
      </c>
      <c r="AD102" s="5">
        <v>0</v>
      </c>
      <c r="AE102" s="6">
        <v>0</v>
      </c>
      <c r="AF102" s="5">
        <v>0</v>
      </c>
      <c r="AG102" s="2"/>
    </row>
    <row r="103" spans="1:33" outlineLevel="5" x14ac:dyDescent="0.25">
      <c r="A103" s="16" t="s">
        <v>65</v>
      </c>
      <c r="B103" s="33" t="s">
        <v>492</v>
      </c>
      <c r="C103" s="34" t="s">
        <v>9</v>
      </c>
      <c r="D103" s="34" t="s">
        <v>1</v>
      </c>
      <c r="E103" s="34"/>
      <c r="F103" s="34"/>
      <c r="G103" s="34"/>
      <c r="H103" s="34"/>
      <c r="I103" s="34"/>
      <c r="J103" s="14">
        <v>97757876</v>
      </c>
      <c r="K103" s="14">
        <f t="shared" si="3"/>
        <v>-13241621</v>
      </c>
      <c r="L103" s="14">
        <f>L104+L105</f>
        <v>84516255</v>
      </c>
      <c r="M103" s="14">
        <f>M104+M105</f>
        <v>84516255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6">
        <v>0.52096806389287753</v>
      </c>
      <c r="AD103" s="5">
        <v>0</v>
      </c>
      <c r="AE103" s="6">
        <v>0</v>
      </c>
      <c r="AF103" s="5">
        <v>0</v>
      </c>
      <c r="AG103" s="2"/>
    </row>
    <row r="104" spans="1:33" outlineLevel="6" x14ac:dyDescent="0.25">
      <c r="A104" s="16" t="s">
        <v>69</v>
      </c>
      <c r="B104" s="33" t="s">
        <v>492</v>
      </c>
      <c r="C104" s="34" t="s">
        <v>12</v>
      </c>
      <c r="D104" s="34" t="s">
        <v>1</v>
      </c>
      <c r="E104" s="34"/>
      <c r="F104" s="34"/>
      <c r="G104" s="34"/>
      <c r="H104" s="34"/>
      <c r="I104" s="34"/>
      <c r="J104" s="14">
        <v>73330156</v>
      </c>
      <c r="K104" s="14">
        <f t="shared" si="3"/>
        <v>-14298668</v>
      </c>
      <c r="L104" s="15">
        <v>59031488</v>
      </c>
      <c r="M104" s="15">
        <v>59031488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6">
        <v>0.49434831449151695</v>
      </c>
      <c r="AD104" s="5">
        <v>0</v>
      </c>
      <c r="AE104" s="6">
        <v>0</v>
      </c>
      <c r="AF104" s="5">
        <v>0</v>
      </c>
      <c r="AG104" s="2"/>
    </row>
    <row r="105" spans="1:33" ht="30" outlineLevel="6" x14ac:dyDescent="0.25">
      <c r="A105" s="16" t="s">
        <v>66</v>
      </c>
      <c r="B105" s="33" t="s">
        <v>492</v>
      </c>
      <c r="C105" s="34" t="s">
        <v>10</v>
      </c>
      <c r="D105" s="34" t="s">
        <v>1</v>
      </c>
      <c r="E105" s="34"/>
      <c r="F105" s="34"/>
      <c r="G105" s="34"/>
      <c r="H105" s="34"/>
      <c r="I105" s="34"/>
      <c r="J105" s="14">
        <v>24427720</v>
      </c>
      <c r="K105" s="14">
        <f t="shared" si="3"/>
        <v>1057047</v>
      </c>
      <c r="L105" s="14">
        <v>25484767</v>
      </c>
      <c r="M105" s="14">
        <v>25484767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6">
        <v>0.60087852529830865</v>
      </c>
      <c r="AD105" s="5">
        <v>0</v>
      </c>
      <c r="AE105" s="6">
        <v>0</v>
      </c>
      <c r="AF105" s="5">
        <v>0</v>
      </c>
      <c r="AG105" s="2"/>
    </row>
    <row r="106" spans="1:33" ht="33.75" customHeight="1" outlineLevel="4" x14ac:dyDescent="0.25">
      <c r="A106" s="16" t="s">
        <v>95</v>
      </c>
      <c r="B106" s="33" t="s">
        <v>493</v>
      </c>
      <c r="C106" s="34" t="s">
        <v>1</v>
      </c>
      <c r="D106" s="34" t="s">
        <v>1</v>
      </c>
      <c r="E106" s="34"/>
      <c r="F106" s="34"/>
      <c r="G106" s="34"/>
      <c r="H106" s="34"/>
      <c r="I106" s="34"/>
      <c r="J106" s="14">
        <v>24211847</v>
      </c>
      <c r="K106" s="14">
        <f t="shared" si="3"/>
        <v>-7534824</v>
      </c>
      <c r="L106" s="14">
        <f>L107+L109</f>
        <v>16677023</v>
      </c>
      <c r="M106" s="14">
        <f>M107+M109</f>
        <v>16677023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6">
        <v>0.48305364807567136</v>
      </c>
      <c r="AD106" s="5">
        <v>0</v>
      </c>
      <c r="AE106" s="6">
        <v>0</v>
      </c>
      <c r="AF106" s="5">
        <v>0</v>
      </c>
      <c r="AG106" s="2"/>
    </row>
    <row r="107" spans="1:33" ht="32.25" customHeight="1" outlineLevel="5" x14ac:dyDescent="0.25">
      <c r="A107" s="16" t="s">
        <v>51</v>
      </c>
      <c r="B107" s="33" t="s">
        <v>493</v>
      </c>
      <c r="C107" s="34" t="s">
        <v>3</v>
      </c>
      <c r="D107" s="34" t="s">
        <v>1</v>
      </c>
      <c r="E107" s="34"/>
      <c r="F107" s="34"/>
      <c r="G107" s="34"/>
      <c r="H107" s="34"/>
      <c r="I107" s="34"/>
      <c r="J107" s="14">
        <v>300000</v>
      </c>
      <c r="K107" s="14">
        <f t="shared" si="3"/>
        <v>0</v>
      </c>
      <c r="L107" s="14">
        <f>L108</f>
        <v>300000</v>
      </c>
      <c r="M107" s="14">
        <f>M108</f>
        <v>300000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6">
        <v>0.42925143333333332</v>
      </c>
      <c r="AD107" s="5">
        <v>0</v>
      </c>
      <c r="AE107" s="6">
        <v>0</v>
      </c>
      <c r="AF107" s="5">
        <v>0</v>
      </c>
      <c r="AG107" s="2"/>
    </row>
    <row r="108" spans="1:33" ht="30" outlineLevel="6" x14ac:dyDescent="0.25">
      <c r="A108" s="16" t="s">
        <v>52</v>
      </c>
      <c r="B108" s="33" t="s">
        <v>493</v>
      </c>
      <c r="C108" s="34" t="s">
        <v>5</v>
      </c>
      <c r="D108" s="34" t="s">
        <v>1</v>
      </c>
      <c r="E108" s="34"/>
      <c r="F108" s="34"/>
      <c r="G108" s="34"/>
      <c r="H108" s="34"/>
      <c r="I108" s="34"/>
      <c r="J108" s="14">
        <v>300000</v>
      </c>
      <c r="K108" s="14">
        <f t="shared" si="3"/>
        <v>0</v>
      </c>
      <c r="L108" s="14">
        <v>300000</v>
      </c>
      <c r="M108" s="14">
        <v>300000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6">
        <v>0.42925143333333332</v>
      </c>
      <c r="AD108" s="5">
        <v>0</v>
      </c>
      <c r="AE108" s="6">
        <v>0</v>
      </c>
      <c r="AF108" s="5">
        <v>0</v>
      </c>
      <c r="AG108" s="2"/>
    </row>
    <row r="109" spans="1:33" ht="24" customHeight="1" outlineLevel="5" x14ac:dyDescent="0.25">
      <c r="A109" s="16" t="s">
        <v>65</v>
      </c>
      <c r="B109" s="33" t="s">
        <v>493</v>
      </c>
      <c r="C109" s="34" t="s">
        <v>9</v>
      </c>
      <c r="D109" s="34" t="s">
        <v>1</v>
      </c>
      <c r="E109" s="34"/>
      <c r="F109" s="34"/>
      <c r="G109" s="34"/>
      <c r="H109" s="34"/>
      <c r="I109" s="34"/>
      <c r="J109" s="14">
        <v>23911847</v>
      </c>
      <c r="K109" s="14">
        <f t="shared" si="3"/>
        <v>-7534824</v>
      </c>
      <c r="L109" s="14">
        <f>L110</f>
        <v>16377023</v>
      </c>
      <c r="M109" s="14">
        <f>M110</f>
        <v>16377023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6">
        <v>0.48372865508883528</v>
      </c>
      <c r="AD109" s="5">
        <v>0</v>
      </c>
      <c r="AE109" s="6">
        <v>0</v>
      </c>
      <c r="AF109" s="5">
        <v>0</v>
      </c>
      <c r="AG109" s="2"/>
    </row>
    <row r="110" spans="1:33" ht="21" hidden="1" customHeight="1" outlineLevel="6" x14ac:dyDescent="0.25">
      <c r="A110" s="16" t="s">
        <v>69</v>
      </c>
      <c r="B110" s="33" t="s">
        <v>493</v>
      </c>
      <c r="C110" s="34" t="s">
        <v>12</v>
      </c>
      <c r="D110" s="34" t="s">
        <v>1</v>
      </c>
      <c r="E110" s="34"/>
      <c r="F110" s="34"/>
      <c r="G110" s="34"/>
      <c r="H110" s="34"/>
      <c r="I110" s="34"/>
      <c r="J110" s="14">
        <v>23911847</v>
      </c>
      <c r="K110" s="14">
        <f t="shared" si="3"/>
        <v>-7534824</v>
      </c>
      <c r="L110" s="14">
        <v>16377023</v>
      </c>
      <c r="M110" s="14">
        <v>16377023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6">
        <v>0.48372865508883528</v>
      </c>
      <c r="AD110" s="5">
        <v>0</v>
      </c>
      <c r="AE110" s="6">
        <v>0</v>
      </c>
      <c r="AF110" s="5">
        <v>0</v>
      </c>
      <c r="AG110" s="2"/>
    </row>
    <row r="111" spans="1:33" ht="32.25" hidden="1" customHeight="1" outlineLevel="4" x14ac:dyDescent="0.25">
      <c r="A111" s="16" t="s">
        <v>96</v>
      </c>
      <c r="B111" s="33" t="s">
        <v>494</v>
      </c>
      <c r="C111" s="34" t="s">
        <v>1</v>
      </c>
      <c r="D111" s="34" t="s">
        <v>1</v>
      </c>
      <c r="E111" s="34"/>
      <c r="F111" s="34"/>
      <c r="G111" s="34"/>
      <c r="H111" s="34"/>
      <c r="I111" s="34"/>
      <c r="J111" s="14">
        <v>51233</v>
      </c>
      <c r="K111" s="14">
        <f t="shared" si="3"/>
        <v>-51233</v>
      </c>
      <c r="L111" s="14">
        <f>L112</f>
        <v>0</v>
      </c>
      <c r="M111" s="14">
        <f>M112</f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6">
        <v>0</v>
      </c>
      <c r="AD111" s="5">
        <v>0</v>
      </c>
      <c r="AE111" s="6">
        <v>0</v>
      </c>
      <c r="AF111" s="5">
        <v>0</v>
      </c>
      <c r="AG111" s="2"/>
    </row>
    <row r="112" spans="1:33" ht="22.5" hidden="1" customHeight="1" outlineLevel="5" x14ac:dyDescent="0.25">
      <c r="A112" s="16" t="s">
        <v>65</v>
      </c>
      <c r="B112" s="33" t="s">
        <v>494</v>
      </c>
      <c r="C112" s="34" t="s">
        <v>9</v>
      </c>
      <c r="D112" s="34" t="s">
        <v>1</v>
      </c>
      <c r="E112" s="34"/>
      <c r="F112" s="34"/>
      <c r="G112" s="34"/>
      <c r="H112" s="34"/>
      <c r="I112" s="34"/>
      <c r="J112" s="14">
        <v>51233</v>
      </c>
      <c r="K112" s="14">
        <f t="shared" si="3"/>
        <v>-51233</v>
      </c>
      <c r="L112" s="14">
        <f>L113</f>
        <v>0</v>
      </c>
      <c r="M112" s="14">
        <f>M113</f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6">
        <v>0</v>
      </c>
      <c r="AD112" s="5">
        <v>0</v>
      </c>
      <c r="AE112" s="6">
        <v>0</v>
      </c>
      <c r="AF112" s="5">
        <v>0</v>
      </c>
      <c r="AG112" s="2"/>
    </row>
    <row r="113" spans="1:33" ht="20.25" hidden="1" customHeight="1" outlineLevel="6" x14ac:dyDescent="0.25">
      <c r="A113" s="16" t="s">
        <v>69</v>
      </c>
      <c r="B113" s="33" t="s">
        <v>494</v>
      </c>
      <c r="C113" s="34" t="s">
        <v>12</v>
      </c>
      <c r="D113" s="34" t="s">
        <v>1</v>
      </c>
      <c r="E113" s="34"/>
      <c r="F113" s="34"/>
      <c r="G113" s="34"/>
      <c r="H113" s="34"/>
      <c r="I113" s="34"/>
      <c r="J113" s="14">
        <v>51233</v>
      </c>
      <c r="K113" s="14">
        <f t="shared" si="3"/>
        <v>-51233</v>
      </c>
      <c r="L113" s="14"/>
      <c r="M113" s="14"/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6">
        <v>0</v>
      </c>
      <c r="AD113" s="5">
        <v>0</v>
      </c>
      <c r="AE113" s="6">
        <v>0</v>
      </c>
      <c r="AF113" s="5">
        <v>0</v>
      </c>
      <c r="AG113" s="2"/>
    </row>
    <row r="114" spans="1:33" ht="45.75" hidden="1" customHeight="1" outlineLevel="4" collapsed="1" x14ac:dyDescent="0.25">
      <c r="A114" s="16" t="s">
        <v>97</v>
      </c>
      <c r="B114" s="33" t="s">
        <v>495</v>
      </c>
      <c r="C114" s="34" t="s">
        <v>1</v>
      </c>
      <c r="D114" s="34" t="s">
        <v>1</v>
      </c>
      <c r="E114" s="34"/>
      <c r="F114" s="34"/>
      <c r="G114" s="34"/>
      <c r="H114" s="34"/>
      <c r="I114" s="34"/>
      <c r="J114" s="14">
        <v>1959282</v>
      </c>
      <c r="K114" s="14">
        <f t="shared" si="3"/>
        <v>330406</v>
      </c>
      <c r="L114" s="14">
        <f>L119+L121</f>
        <v>2201623</v>
      </c>
      <c r="M114" s="14">
        <f>M119+M121</f>
        <v>2289688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6">
        <v>0.99223162219696648</v>
      </c>
      <c r="AD114" s="5">
        <v>0</v>
      </c>
      <c r="AE114" s="6">
        <v>0</v>
      </c>
      <c r="AF114" s="5">
        <v>0</v>
      </c>
      <c r="AG114" s="2"/>
    </row>
    <row r="115" spans="1:33" ht="45.75" customHeight="1" outlineLevel="4" x14ac:dyDescent="0.25">
      <c r="A115" s="17" t="s">
        <v>904</v>
      </c>
      <c r="B115" s="18" t="s">
        <v>905</v>
      </c>
      <c r="C115" s="18"/>
      <c r="D115" s="34"/>
      <c r="E115" s="14">
        <f>E116</f>
        <v>760000</v>
      </c>
      <c r="F115" s="14">
        <f>F116</f>
        <v>760000</v>
      </c>
      <c r="G115" s="34"/>
      <c r="H115" s="34"/>
      <c r="I115" s="34"/>
      <c r="J115" s="14"/>
      <c r="K115" s="14"/>
      <c r="L115" s="14">
        <f>L116</f>
        <v>760000</v>
      </c>
      <c r="M115" s="14">
        <f>M116</f>
        <v>760000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6"/>
      <c r="AD115" s="5"/>
      <c r="AE115" s="6"/>
      <c r="AF115" s="5"/>
      <c r="AG115" s="2"/>
    </row>
    <row r="116" spans="1:33" ht="22.5" customHeight="1" outlineLevel="4" x14ac:dyDescent="0.25">
      <c r="A116" s="19" t="s">
        <v>65</v>
      </c>
      <c r="B116" s="18" t="s">
        <v>905</v>
      </c>
      <c r="C116" s="18" t="s">
        <v>9</v>
      </c>
      <c r="D116" s="34"/>
      <c r="E116" s="14">
        <f>E117</f>
        <v>760000</v>
      </c>
      <c r="F116" s="14">
        <f>F117</f>
        <v>760000</v>
      </c>
      <c r="G116" s="34"/>
      <c r="H116" s="34"/>
      <c r="I116" s="34"/>
      <c r="J116" s="14"/>
      <c r="K116" s="14"/>
      <c r="L116" s="14">
        <f>L117</f>
        <v>760000</v>
      </c>
      <c r="M116" s="14">
        <f>M117</f>
        <v>760000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6"/>
      <c r="AD116" s="5"/>
      <c r="AE116" s="6"/>
      <c r="AF116" s="5"/>
      <c r="AG116" s="2"/>
    </row>
    <row r="117" spans="1:33" ht="34.5" customHeight="1" outlineLevel="4" x14ac:dyDescent="0.25">
      <c r="A117" s="20" t="s">
        <v>66</v>
      </c>
      <c r="B117" s="18" t="s">
        <v>905</v>
      </c>
      <c r="C117" s="18" t="s">
        <v>10</v>
      </c>
      <c r="D117" s="34"/>
      <c r="E117" s="39">
        <v>760000</v>
      </c>
      <c r="F117" s="39">
        <v>760000</v>
      </c>
      <c r="G117" s="34"/>
      <c r="H117" s="34"/>
      <c r="I117" s="34"/>
      <c r="J117" s="14"/>
      <c r="K117" s="14"/>
      <c r="L117" s="15">
        <v>760000</v>
      </c>
      <c r="M117" s="15">
        <v>760000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6"/>
      <c r="AD117" s="5"/>
      <c r="AE117" s="6"/>
      <c r="AF117" s="5"/>
      <c r="AG117" s="2"/>
    </row>
    <row r="118" spans="1:33" ht="45.75" customHeight="1" outlineLevel="4" x14ac:dyDescent="0.25">
      <c r="A118" s="16" t="s">
        <v>97</v>
      </c>
      <c r="B118" s="33" t="s">
        <v>495</v>
      </c>
      <c r="C118" s="40"/>
      <c r="D118" s="34"/>
      <c r="E118" s="39"/>
      <c r="F118" s="39"/>
      <c r="G118" s="34"/>
      <c r="H118" s="34"/>
      <c r="I118" s="34"/>
      <c r="J118" s="14"/>
      <c r="K118" s="14"/>
      <c r="L118" s="15">
        <f>L119+L121</f>
        <v>2201623</v>
      </c>
      <c r="M118" s="15">
        <f>M119+M121</f>
        <v>2289688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"/>
      <c r="AD118" s="5"/>
      <c r="AE118" s="6"/>
      <c r="AF118" s="5"/>
      <c r="AG118" s="2"/>
    </row>
    <row r="119" spans="1:33" ht="29.25" customHeight="1" outlineLevel="5" x14ac:dyDescent="0.25">
      <c r="A119" s="16" t="s">
        <v>51</v>
      </c>
      <c r="B119" s="33" t="s">
        <v>495</v>
      </c>
      <c r="C119" s="34" t="s">
        <v>3</v>
      </c>
      <c r="D119" s="34" t="s">
        <v>1</v>
      </c>
      <c r="E119" s="34"/>
      <c r="F119" s="34"/>
      <c r="G119" s="34"/>
      <c r="H119" s="34"/>
      <c r="I119" s="34"/>
      <c r="J119" s="14">
        <v>20000</v>
      </c>
      <c r="K119" s="14">
        <f t="shared" si="3"/>
        <v>2000</v>
      </c>
      <c r="L119" s="14">
        <f>L120</f>
        <v>22000</v>
      </c>
      <c r="M119" s="14">
        <f>M120</f>
        <v>22000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6">
        <v>1</v>
      </c>
      <c r="AD119" s="5">
        <v>0</v>
      </c>
      <c r="AE119" s="6">
        <v>0</v>
      </c>
      <c r="AF119" s="5">
        <v>0</v>
      </c>
      <c r="AG119" s="2"/>
    </row>
    <row r="120" spans="1:33" ht="30.75" customHeight="1" outlineLevel="6" x14ac:dyDescent="0.25">
      <c r="A120" s="16" t="s">
        <v>82</v>
      </c>
      <c r="B120" s="33" t="s">
        <v>495</v>
      </c>
      <c r="C120" s="34" t="s">
        <v>5</v>
      </c>
      <c r="D120" s="34" t="s">
        <v>1</v>
      </c>
      <c r="E120" s="34"/>
      <c r="F120" s="34"/>
      <c r="G120" s="34"/>
      <c r="H120" s="34"/>
      <c r="I120" s="34"/>
      <c r="J120" s="14">
        <v>20000</v>
      </c>
      <c r="K120" s="14">
        <f t="shared" si="3"/>
        <v>2000</v>
      </c>
      <c r="L120" s="14">
        <v>22000</v>
      </c>
      <c r="M120" s="14">
        <v>22000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6">
        <v>1</v>
      </c>
      <c r="AD120" s="5">
        <v>0</v>
      </c>
      <c r="AE120" s="6">
        <v>0</v>
      </c>
      <c r="AF120" s="5">
        <v>0</v>
      </c>
      <c r="AG120" s="2"/>
    </row>
    <row r="121" spans="1:33" ht="20.25" customHeight="1" outlineLevel="5" x14ac:dyDescent="0.25">
      <c r="A121" s="16" t="s">
        <v>65</v>
      </c>
      <c r="B121" s="33" t="s">
        <v>495</v>
      </c>
      <c r="C121" s="34" t="s">
        <v>9</v>
      </c>
      <c r="D121" s="34" t="s">
        <v>1</v>
      </c>
      <c r="E121" s="34"/>
      <c r="F121" s="34"/>
      <c r="G121" s="34"/>
      <c r="H121" s="34"/>
      <c r="I121" s="34"/>
      <c r="J121" s="14">
        <v>1939282</v>
      </c>
      <c r="K121" s="14">
        <f t="shared" si="3"/>
        <v>328406</v>
      </c>
      <c r="L121" s="14">
        <f>L122</f>
        <v>2179623</v>
      </c>
      <c r="M121" s="14">
        <f>M122</f>
        <v>2267688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6">
        <v>0.99215466734314228</v>
      </c>
      <c r="AD121" s="5">
        <v>0</v>
      </c>
      <c r="AE121" s="6">
        <v>0</v>
      </c>
      <c r="AF121" s="5">
        <v>0</v>
      </c>
      <c r="AG121" s="2"/>
    </row>
    <row r="122" spans="1:33" ht="22.5" customHeight="1" outlineLevel="6" x14ac:dyDescent="0.25">
      <c r="A122" s="16" t="s">
        <v>69</v>
      </c>
      <c r="B122" s="33" t="s">
        <v>495</v>
      </c>
      <c r="C122" s="34" t="s">
        <v>12</v>
      </c>
      <c r="D122" s="34" t="s">
        <v>1</v>
      </c>
      <c r="E122" s="34"/>
      <c r="F122" s="34"/>
      <c r="G122" s="34"/>
      <c r="H122" s="34"/>
      <c r="I122" s="34"/>
      <c r="J122" s="14">
        <v>1939282</v>
      </c>
      <c r="K122" s="14">
        <f t="shared" si="3"/>
        <v>328406</v>
      </c>
      <c r="L122" s="15">
        <v>2179623</v>
      </c>
      <c r="M122" s="15">
        <v>2267688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6">
        <v>0.99215466734314228</v>
      </c>
      <c r="AD122" s="5">
        <v>0</v>
      </c>
      <c r="AE122" s="6">
        <v>0</v>
      </c>
      <c r="AF122" s="5">
        <v>0</v>
      </c>
      <c r="AG122" s="2"/>
    </row>
    <row r="123" spans="1:33" ht="30" outlineLevel="4" x14ac:dyDescent="0.25">
      <c r="A123" s="16" t="s">
        <v>98</v>
      </c>
      <c r="B123" s="33" t="s">
        <v>496</v>
      </c>
      <c r="C123" s="34" t="s">
        <v>1</v>
      </c>
      <c r="D123" s="34" t="s">
        <v>1</v>
      </c>
      <c r="E123" s="34"/>
      <c r="F123" s="34"/>
      <c r="G123" s="34"/>
      <c r="H123" s="34"/>
      <c r="I123" s="34"/>
      <c r="J123" s="14">
        <v>28377943</v>
      </c>
      <c r="K123" s="14">
        <f t="shared" si="3"/>
        <v>-945833</v>
      </c>
      <c r="L123" s="14">
        <f>L124+L126</f>
        <v>27208006</v>
      </c>
      <c r="M123" s="14">
        <f>M124+M126</f>
        <v>27432110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6">
        <v>0.77057885520455094</v>
      </c>
      <c r="AD123" s="5">
        <v>0</v>
      </c>
      <c r="AE123" s="6">
        <v>0</v>
      </c>
      <c r="AF123" s="5">
        <v>0</v>
      </c>
      <c r="AG123" s="2"/>
    </row>
    <row r="124" spans="1:33" ht="36" customHeight="1" outlineLevel="5" x14ac:dyDescent="0.25">
      <c r="A124" s="16" t="s">
        <v>51</v>
      </c>
      <c r="B124" s="33" t="s">
        <v>496</v>
      </c>
      <c r="C124" s="34" t="s">
        <v>3</v>
      </c>
      <c r="D124" s="34" t="s">
        <v>1</v>
      </c>
      <c r="E124" s="34"/>
      <c r="F124" s="34"/>
      <c r="G124" s="34"/>
      <c r="H124" s="34"/>
      <c r="I124" s="34"/>
      <c r="J124" s="14">
        <v>600000</v>
      </c>
      <c r="K124" s="14">
        <f t="shared" si="3"/>
        <v>-100000</v>
      </c>
      <c r="L124" s="14">
        <f>L125</f>
        <v>500000</v>
      </c>
      <c r="M124" s="14">
        <f>M125</f>
        <v>500000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6">
        <v>0.47514963333333332</v>
      </c>
      <c r="AD124" s="5">
        <v>0</v>
      </c>
      <c r="AE124" s="6">
        <v>0</v>
      </c>
      <c r="AF124" s="5">
        <v>0</v>
      </c>
      <c r="AG124" s="2"/>
    </row>
    <row r="125" spans="1:33" ht="30" outlineLevel="6" x14ac:dyDescent="0.25">
      <c r="A125" s="16" t="s">
        <v>52</v>
      </c>
      <c r="B125" s="33" t="s">
        <v>496</v>
      </c>
      <c r="C125" s="34" t="s">
        <v>5</v>
      </c>
      <c r="D125" s="34" t="s">
        <v>1</v>
      </c>
      <c r="E125" s="34"/>
      <c r="F125" s="34"/>
      <c r="G125" s="34"/>
      <c r="H125" s="34"/>
      <c r="I125" s="34"/>
      <c r="J125" s="14">
        <v>600000</v>
      </c>
      <c r="K125" s="14">
        <f t="shared" si="3"/>
        <v>-100000</v>
      </c>
      <c r="L125" s="14">
        <v>500000</v>
      </c>
      <c r="M125" s="14">
        <v>500000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6">
        <v>0.47514963333333332</v>
      </c>
      <c r="AD125" s="5">
        <v>0</v>
      </c>
      <c r="AE125" s="6">
        <v>0</v>
      </c>
      <c r="AF125" s="5">
        <v>0</v>
      </c>
      <c r="AG125" s="2"/>
    </row>
    <row r="126" spans="1:33" ht="23.25" customHeight="1" outlineLevel="5" x14ac:dyDescent="0.25">
      <c r="A126" s="16" t="s">
        <v>65</v>
      </c>
      <c r="B126" s="33" t="s">
        <v>496</v>
      </c>
      <c r="C126" s="34" t="s">
        <v>9</v>
      </c>
      <c r="D126" s="34" t="s">
        <v>1</v>
      </c>
      <c r="E126" s="34"/>
      <c r="F126" s="34"/>
      <c r="G126" s="34"/>
      <c r="H126" s="34"/>
      <c r="I126" s="34"/>
      <c r="J126" s="14">
        <v>27777943</v>
      </c>
      <c r="K126" s="14">
        <f t="shared" si="3"/>
        <v>-845833</v>
      </c>
      <c r="L126" s="14">
        <f>L127</f>
        <v>26708006</v>
      </c>
      <c r="M126" s="14">
        <f>M127</f>
        <v>26932110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6">
        <v>0.77696008844139397</v>
      </c>
      <c r="AD126" s="5">
        <v>0</v>
      </c>
      <c r="AE126" s="6">
        <v>0</v>
      </c>
      <c r="AF126" s="5">
        <v>0</v>
      </c>
      <c r="AG126" s="2"/>
    </row>
    <row r="127" spans="1:33" ht="21.75" customHeight="1" outlineLevel="6" x14ac:dyDescent="0.25">
      <c r="A127" s="16" t="s">
        <v>69</v>
      </c>
      <c r="B127" s="33" t="s">
        <v>496</v>
      </c>
      <c r="C127" s="34" t="s">
        <v>12</v>
      </c>
      <c r="D127" s="34" t="s">
        <v>1</v>
      </c>
      <c r="E127" s="34"/>
      <c r="F127" s="34"/>
      <c r="G127" s="34"/>
      <c r="H127" s="34"/>
      <c r="I127" s="34"/>
      <c r="J127" s="14">
        <v>27777943</v>
      </c>
      <c r="K127" s="14">
        <f t="shared" si="3"/>
        <v>-845833</v>
      </c>
      <c r="L127" s="15">
        <v>26708006</v>
      </c>
      <c r="M127" s="15">
        <v>26932110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6">
        <v>0.77696008844139397</v>
      </c>
      <c r="AD127" s="5">
        <v>0</v>
      </c>
      <c r="AE127" s="6">
        <v>0</v>
      </c>
      <c r="AF127" s="5">
        <v>0</v>
      </c>
      <c r="AG127" s="2"/>
    </row>
    <row r="128" spans="1:33" ht="30" customHeight="1" outlineLevel="4" x14ac:dyDescent="0.25">
      <c r="A128" s="16" t="s">
        <v>99</v>
      </c>
      <c r="B128" s="33" t="s">
        <v>497</v>
      </c>
      <c r="C128" s="34" t="s">
        <v>1</v>
      </c>
      <c r="D128" s="34" t="s">
        <v>1</v>
      </c>
      <c r="E128" s="34"/>
      <c r="F128" s="34"/>
      <c r="G128" s="34"/>
      <c r="H128" s="34"/>
      <c r="I128" s="34"/>
      <c r="J128" s="14">
        <v>467188</v>
      </c>
      <c r="K128" s="14">
        <f t="shared" si="3"/>
        <v>200312</v>
      </c>
      <c r="L128" s="14">
        <f>L129</f>
        <v>546212</v>
      </c>
      <c r="M128" s="14">
        <f>M129</f>
        <v>667500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6">
        <v>1</v>
      </c>
      <c r="AD128" s="5">
        <v>0</v>
      </c>
      <c r="AE128" s="6">
        <v>0</v>
      </c>
      <c r="AF128" s="5">
        <v>0</v>
      </c>
      <c r="AG128" s="2"/>
    </row>
    <row r="129" spans="1:33" ht="17.25" customHeight="1" outlineLevel="5" x14ac:dyDescent="0.25">
      <c r="A129" s="16" t="s">
        <v>65</v>
      </c>
      <c r="B129" s="33" t="s">
        <v>497</v>
      </c>
      <c r="C129" s="34" t="s">
        <v>9</v>
      </c>
      <c r="D129" s="34" t="s">
        <v>1</v>
      </c>
      <c r="E129" s="34"/>
      <c r="F129" s="34"/>
      <c r="G129" s="34"/>
      <c r="H129" s="34"/>
      <c r="I129" s="34"/>
      <c r="J129" s="14">
        <v>467188</v>
      </c>
      <c r="K129" s="14">
        <f t="shared" si="3"/>
        <v>200312</v>
      </c>
      <c r="L129" s="14">
        <f>L130</f>
        <v>546212</v>
      </c>
      <c r="M129" s="14">
        <f>M130</f>
        <v>667500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6">
        <v>1</v>
      </c>
      <c r="AD129" s="5">
        <v>0</v>
      </c>
      <c r="AE129" s="6">
        <v>0</v>
      </c>
      <c r="AF129" s="5">
        <v>0</v>
      </c>
      <c r="AG129" s="2"/>
    </row>
    <row r="130" spans="1:33" ht="21.75" customHeight="1" outlineLevel="6" x14ac:dyDescent="0.25">
      <c r="A130" s="16" t="s">
        <v>69</v>
      </c>
      <c r="B130" s="33" t="s">
        <v>497</v>
      </c>
      <c r="C130" s="34" t="s">
        <v>12</v>
      </c>
      <c r="D130" s="34" t="s">
        <v>1</v>
      </c>
      <c r="E130" s="34"/>
      <c r="F130" s="34"/>
      <c r="G130" s="34"/>
      <c r="H130" s="34"/>
      <c r="I130" s="34"/>
      <c r="J130" s="14">
        <v>467188</v>
      </c>
      <c r="K130" s="14">
        <f t="shared" si="3"/>
        <v>200312</v>
      </c>
      <c r="L130" s="15">
        <v>546212</v>
      </c>
      <c r="M130" s="15">
        <v>667500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6">
        <v>1</v>
      </c>
      <c r="AD130" s="5">
        <v>0</v>
      </c>
      <c r="AE130" s="6">
        <v>0</v>
      </c>
      <c r="AF130" s="5">
        <v>0</v>
      </c>
      <c r="AG130" s="2"/>
    </row>
    <row r="131" spans="1:33" ht="44.25" customHeight="1" outlineLevel="3" x14ac:dyDescent="0.25">
      <c r="A131" s="16" t="s">
        <v>100</v>
      </c>
      <c r="B131" s="33" t="s">
        <v>498</v>
      </c>
      <c r="C131" s="34" t="s">
        <v>1</v>
      </c>
      <c r="D131" s="34" t="s">
        <v>1</v>
      </c>
      <c r="E131" s="34"/>
      <c r="F131" s="34"/>
      <c r="G131" s="34"/>
      <c r="H131" s="34"/>
      <c r="I131" s="34"/>
      <c r="J131" s="14">
        <f>J132</f>
        <v>17912905</v>
      </c>
      <c r="K131" s="14">
        <f t="shared" si="3"/>
        <v>739569</v>
      </c>
      <c r="L131" s="14">
        <f>L132</f>
        <v>18652474</v>
      </c>
      <c r="M131" s="14">
        <f>M132</f>
        <v>18652474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6">
        <v>0.60144059445276676</v>
      </c>
      <c r="AD131" s="5">
        <v>0</v>
      </c>
      <c r="AE131" s="6">
        <v>0</v>
      </c>
      <c r="AF131" s="5">
        <v>0</v>
      </c>
      <c r="AG131" s="2"/>
    </row>
    <row r="132" spans="1:33" ht="30" outlineLevel="4" x14ac:dyDescent="0.25">
      <c r="A132" s="16" t="s">
        <v>101</v>
      </c>
      <c r="B132" s="33" t="s">
        <v>499</v>
      </c>
      <c r="C132" s="34" t="s">
        <v>1</v>
      </c>
      <c r="D132" s="34" t="s">
        <v>1</v>
      </c>
      <c r="E132" s="34"/>
      <c r="F132" s="34"/>
      <c r="G132" s="34"/>
      <c r="H132" s="34"/>
      <c r="I132" s="34"/>
      <c r="J132" s="14">
        <f>J133+J135</f>
        <v>17912905</v>
      </c>
      <c r="K132" s="14">
        <f t="shared" si="3"/>
        <v>739569</v>
      </c>
      <c r="L132" s="14">
        <f>L133+L135</f>
        <v>18652474</v>
      </c>
      <c r="M132" s="14">
        <f>M133+M135</f>
        <v>18652474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6">
        <v>0.60144059445276676</v>
      </c>
      <c r="AD132" s="5">
        <v>0</v>
      </c>
      <c r="AE132" s="6">
        <v>0</v>
      </c>
      <c r="AF132" s="5">
        <v>0</v>
      </c>
      <c r="AG132" s="2"/>
    </row>
    <row r="133" spans="1:33" ht="61.5" customHeight="1" outlineLevel="5" x14ac:dyDescent="0.25">
      <c r="A133" s="16" t="s">
        <v>102</v>
      </c>
      <c r="B133" s="33" t="s">
        <v>499</v>
      </c>
      <c r="C133" s="34" t="s">
        <v>16</v>
      </c>
      <c r="D133" s="34" t="s">
        <v>1</v>
      </c>
      <c r="E133" s="34"/>
      <c r="F133" s="34"/>
      <c r="G133" s="34"/>
      <c r="H133" s="34"/>
      <c r="I133" s="34"/>
      <c r="J133" s="14">
        <f>J134</f>
        <v>16481119</v>
      </c>
      <c r="K133" s="14">
        <f t="shared" si="3"/>
        <v>457468</v>
      </c>
      <c r="L133" s="14">
        <f>L134</f>
        <v>16938587</v>
      </c>
      <c r="M133" s="14">
        <f>M134</f>
        <v>16938587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6">
        <v>0.61673937499999998</v>
      </c>
      <c r="AD133" s="5">
        <v>0</v>
      </c>
      <c r="AE133" s="6">
        <v>0</v>
      </c>
      <c r="AF133" s="5">
        <v>0</v>
      </c>
      <c r="AG133" s="2"/>
    </row>
    <row r="134" spans="1:33" ht="30.75" customHeight="1" outlineLevel="6" x14ac:dyDescent="0.25">
      <c r="A134" s="16" t="s">
        <v>103</v>
      </c>
      <c r="B134" s="33" t="s">
        <v>499</v>
      </c>
      <c r="C134" s="34" t="s">
        <v>17</v>
      </c>
      <c r="D134" s="34" t="s">
        <v>1</v>
      </c>
      <c r="E134" s="34"/>
      <c r="F134" s="34"/>
      <c r="G134" s="34"/>
      <c r="H134" s="34"/>
      <c r="I134" s="34"/>
      <c r="J134" s="14">
        <v>16481119</v>
      </c>
      <c r="K134" s="14">
        <f t="shared" si="3"/>
        <v>457468</v>
      </c>
      <c r="L134" s="14">
        <v>16938587</v>
      </c>
      <c r="M134" s="14">
        <v>16938587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6">
        <v>0.61673937499999998</v>
      </c>
      <c r="AD134" s="5">
        <v>0</v>
      </c>
      <c r="AE134" s="6">
        <v>0</v>
      </c>
      <c r="AF134" s="5">
        <v>0</v>
      </c>
      <c r="AG134" s="2"/>
    </row>
    <row r="135" spans="1:33" ht="30.75" customHeight="1" outlineLevel="5" x14ac:dyDescent="0.25">
      <c r="A135" s="16" t="s">
        <v>51</v>
      </c>
      <c r="B135" s="33" t="s">
        <v>499</v>
      </c>
      <c r="C135" s="34" t="s">
        <v>3</v>
      </c>
      <c r="D135" s="34" t="s">
        <v>1</v>
      </c>
      <c r="E135" s="34"/>
      <c r="F135" s="34"/>
      <c r="G135" s="34"/>
      <c r="H135" s="34"/>
      <c r="I135" s="34"/>
      <c r="J135" s="14">
        <f>J136</f>
        <v>1431786</v>
      </c>
      <c r="K135" s="14">
        <f t="shared" si="3"/>
        <v>282101</v>
      </c>
      <c r="L135" s="14">
        <f>L136</f>
        <v>1713887</v>
      </c>
      <c r="M135" s="14">
        <f>M136</f>
        <v>1713887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6">
        <v>0.61808389757957816</v>
      </c>
      <c r="AD135" s="5">
        <v>0</v>
      </c>
      <c r="AE135" s="6">
        <v>0</v>
      </c>
      <c r="AF135" s="5">
        <v>0</v>
      </c>
      <c r="AG135" s="2"/>
    </row>
    <row r="136" spans="1:33" ht="34.5" customHeight="1" outlineLevel="6" x14ac:dyDescent="0.25">
      <c r="A136" s="16" t="s">
        <v>82</v>
      </c>
      <c r="B136" s="33" t="s">
        <v>499</v>
      </c>
      <c r="C136" s="34" t="s">
        <v>5</v>
      </c>
      <c r="D136" s="34" t="s">
        <v>1</v>
      </c>
      <c r="E136" s="34"/>
      <c r="F136" s="34"/>
      <c r="G136" s="34"/>
      <c r="H136" s="34"/>
      <c r="I136" s="34"/>
      <c r="J136" s="14">
        <v>1431786</v>
      </c>
      <c r="K136" s="14">
        <f t="shared" si="3"/>
        <v>282101</v>
      </c>
      <c r="L136" s="14">
        <v>1713887</v>
      </c>
      <c r="M136" s="14">
        <v>1713887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6">
        <v>0.61808389757957816</v>
      </c>
      <c r="AD136" s="5">
        <v>0</v>
      </c>
      <c r="AE136" s="6">
        <v>0</v>
      </c>
      <c r="AF136" s="5">
        <v>0</v>
      </c>
      <c r="AG136" s="2"/>
    </row>
    <row r="137" spans="1:33" ht="28.5" hidden="1" x14ac:dyDescent="0.25">
      <c r="A137" s="29" t="s">
        <v>106</v>
      </c>
      <c r="B137" s="30" t="s">
        <v>500</v>
      </c>
      <c r="C137" s="31" t="s">
        <v>1</v>
      </c>
      <c r="D137" s="31" t="s">
        <v>1</v>
      </c>
      <c r="E137" s="31"/>
      <c r="F137" s="31"/>
      <c r="G137" s="31"/>
      <c r="H137" s="31"/>
      <c r="I137" s="31"/>
      <c r="J137" s="32">
        <v>300000</v>
      </c>
      <c r="K137" s="32">
        <f t="shared" si="3"/>
        <v>-300000</v>
      </c>
      <c r="L137" s="32">
        <f t="shared" ref="L137:M140" si="4">L138</f>
        <v>0</v>
      </c>
      <c r="M137" s="32">
        <f t="shared" si="4"/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6">
        <v>0</v>
      </c>
      <c r="AD137" s="5">
        <v>0</v>
      </c>
      <c r="AE137" s="6">
        <v>0</v>
      </c>
      <c r="AF137" s="5">
        <v>0</v>
      </c>
      <c r="AG137" s="2"/>
    </row>
    <row r="138" spans="1:33" ht="36" hidden="1" customHeight="1" outlineLevel="3" x14ac:dyDescent="0.25">
      <c r="A138" s="16" t="s">
        <v>107</v>
      </c>
      <c r="B138" s="33" t="s">
        <v>501</v>
      </c>
      <c r="C138" s="34" t="s">
        <v>1</v>
      </c>
      <c r="D138" s="34" t="s">
        <v>1</v>
      </c>
      <c r="E138" s="34"/>
      <c r="F138" s="34"/>
      <c r="G138" s="34"/>
      <c r="H138" s="34"/>
      <c r="I138" s="34"/>
      <c r="J138" s="14">
        <v>300000</v>
      </c>
      <c r="K138" s="14">
        <f t="shared" si="3"/>
        <v>-300000</v>
      </c>
      <c r="L138" s="14">
        <f t="shared" si="4"/>
        <v>0</v>
      </c>
      <c r="M138" s="14">
        <f t="shared" si="4"/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6">
        <v>0</v>
      </c>
      <c r="AD138" s="5">
        <v>0</v>
      </c>
      <c r="AE138" s="6">
        <v>0</v>
      </c>
      <c r="AF138" s="5">
        <v>0</v>
      </c>
      <c r="AG138" s="2"/>
    </row>
    <row r="139" spans="1:33" ht="30" hidden="1" outlineLevel="4" x14ac:dyDescent="0.25">
      <c r="A139" s="16" t="s">
        <v>108</v>
      </c>
      <c r="B139" s="33" t="s">
        <v>502</v>
      </c>
      <c r="C139" s="34" t="s">
        <v>1</v>
      </c>
      <c r="D139" s="34" t="s">
        <v>1</v>
      </c>
      <c r="E139" s="34"/>
      <c r="F139" s="34"/>
      <c r="G139" s="34"/>
      <c r="H139" s="34"/>
      <c r="I139" s="34"/>
      <c r="J139" s="14">
        <v>300000</v>
      </c>
      <c r="K139" s="14">
        <f t="shared" si="3"/>
        <v>-300000</v>
      </c>
      <c r="L139" s="14">
        <f t="shared" si="4"/>
        <v>0</v>
      </c>
      <c r="M139" s="14">
        <f t="shared" si="4"/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6">
        <v>0</v>
      </c>
      <c r="AD139" s="5">
        <v>0</v>
      </c>
      <c r="AE139" s="6">
        <v>0</v>
      </c>
      <c r="AF139" s="5">
        <v>0</v>
      </c>
      <c r="AG139" s="2"/>
    </row>
    <row r="140" spans="1:33" ht="36" hidden="1" customHeight="1" outlineLevel="5" x14ac:dyDescent="0.25">
      <c r="A140" s="16" t="s">
        <v>51</v>
      </c>
      <c r="B140" s="33" t="s">
        <v>502</v>
      </c>
      <c r="C140" s="34" t="s">
        <v>3</v>
      </c>
      <c r="D140" s="34" t="s">
        <v>1</v>
      </c>
      <c r="E140" s="34"/>
      <c r="F140" s="34"/>
      <c r="G140" s="34"/>
      <c r="H140" s="34"/>
      <c r="I140" s="34"/>
      <c r="J140" s="14">
        <v>300000</v>
      </c>
      <c r="K140" s="14">
        <f t="shared" si="3"/>
        <v>-300000</v>
      </c>
      <c r="L140" s="14">
        <f t="shared" si="4"/>
        <v>0</v>
      </c>
      <c r="M140" s="14">
        <f t="shared" si="4"/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6">
        <v>0</v>
      </c>
      <c r="AD140" s="5">
        <v>0</v>
      </c>
      <c r="AE140" s="6">
        <v>0</v>
      </c>
      <c r="AF140" s="5">
        <v>0</v>
      </c>
      <c r="AG140" s="2"/>
    </row>
    <row r="141" spans="1:33" ht="30" hidden="1" customHeight="1" outlineLevel="6" x14ac:dyDescent="0.25">
      <c r="A141" s="16" t="s">
        <v>52</v>
      </c>
      <c r="B141" s="33" t="s">
        <v>502</v>
      </c>
      <c r="C141" s="34" t="s">
        <v>5</v>
      </c>
      <c r="D141" s="34" t="s">
        <v>1</v>
      </c>
      <c r="E141" s="34"/>
      <c r="F141" s="34"/>
      <c r="G141" s="34"/>
      <c r="H141" s="34"/>
      <c r="I141" s="34"/>
      <c r="J141" s="14">
        <v>300000</v>
      </c>
      <c r="K141" s="14">
        <f t="shared" ref="K141:K209" si="5">M141-J141</f>
        <v>-300000</v>
      </c>
      <c r="L141" s="14"/>
      <c r="M141" s="14"/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6">
        <v>0</v>
      </c>
      <c r="AD141" s="5">
        <v>0</v>
      </c>
      <c r="AE141" s="6">
        <v>0</v>
      </c>
      <c r="AF141" s="5">
        <v>0</v>
      </c>
      <c r="AG141" s="2"/>
    </row>
    <row r="142" spans="1:33" ht="33" customHeight="1" collapsed="1" x14ac:dyDescent="0.25">
      <c r="A142" s="29" t="s">
        <v>109</v>
      </c>
      <c r="B142" s="30" t="s">
        <v>503</v>
      </c>
      <c r="C142" s="31" t="s">
        <v>1</v>
      </c>
      <c r="D142" s="31" t="s">
        <v>1</v>
      </c>
      <c r="E142" s="31"/>
      <c r="F142" s="31"/>
      <c r="G142" s="31"/>
      <c r="H142" s="31"/>
      <c r="I142" s="31"/>
      <c r="J142" s="32">
        <v>400000</v>
      </c>
      <c r="K142" s="32">
        <f t="shared" si="5"/>
        <v>200000</v>
      </c>
      <c r="L142" s="32">
        <f>L143+L150</f>
        <v>600000</v>
      </c>
      <c r="M142" s="32">
        <f>M143+M150</f>
        <v>600000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6">
        <v>0.20863124999999999</v>
      </c>
      <c r="AD142" s="5">
        <v>0</v>
      </c>
      <c r="AE142" s="6">
        <v>0</v>
      </c>
      <c r="AF142" s="5">
        <v>0</v>
      </c>
      <c r="AG142" s="2"/>
    </row>
    <row r="143" spans="1:33" ht="48" customHeight="1" outlineLevel="1" x14ac:dyDescent="0.25">
      <c r="A143" s="16" t="s">
        <v>110</v>
      </c>
      <c r="B143" s="33" t="s">
        <v>504</v>
      </c>
      <c r="C143" s="34" t="s">
        <v>1</v>
      </c>
      <c r="D143" s="34" t="s">
        <v>1</v>
      </c>
      <c r="E143" s="34"/>
      <c r="F143" s="34"/>
      <c r="G143" s="34"/>
      <c r="H143" s="34"/>
      <c r="I143" s="34"/>
      <c r="J143" s="14">
        <v>400000</v>
      </c>
      <c r="K143" s="14">
        <f t="shared" si="5"/>
        <v>200000</v>
      </c>
      <c r="L143" s="14">
        <f t="shared" ref="L143:M144" si="6">L144</f>
        <v>600000</v>
      </c>
      <c r="M143" s="14">
        <f t="shared" si="6"/>
        <v>600000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6">
        <v>0.20863124999999999</v>
      </c>
      <c r="AD143" s="5">
        <v>0</v>
      </c>
      <c r="AE143" s="6">
        <v>0</v>
      </c>
      <c r="AF143" s="5">
        <v>0</v>
      </c>
      <c r="AG143" s="2"/>
    </row>
    <row r="144" spans="1:33" ht="33.75" customHeight="1" outlineLevel="3" x14ac:dyDescent="0.25">
      <c r="A144" s="16" t="s">
        <v>111</v>
      </c>
      <c r="B144" s="33" t="s">
        <v>505</v>
      </c>
      <c r="C144" s="34" t="s">
        <v>1</v>
      </c>
      <c r="D144" s="34" t="s">
        <v>1</v>
      </c>
      <c r="E144" s="34"/>
      <c r="F144" s="34"/>
      <c r="G144" s="34"/>
      <c r="H144" s="34"/>
      <c r="I144" s="34"/>
      <c r="J144" s="14">
        <v>400000</v>
      </c>
      <c r="K144" s="14">
        <f t="shared" si="5"/>
        <v>200000</v>
      </c>
      <c r="L144" s="14">
        <f t="shared" si="6"/>
        <v>600000</v>
      </c>
      <c r="M144" s="14">
        <f t="shared" si="6"/>
        <v>600000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6">
        <v>0.20863124999999999</v>
      </c>
      <c r="AD144" s="5">
        <v>0</v>
      </c>
      <c r="AE144" s="6">
        <v>0</v>
      </c>
      <c r="AF144" s="5">
        <v>0</v>
      </c>
      <c r="AG144" s="2"/>
    </row>
    <row r="145" spans="1:33" ht="30" outlineLevel="4" x14ac:dyDescent="0.25">
      <c r="A145" s="16" t="s">
        <v>112</v>
      </c>
      <c r="B145" s="33" t="s">
        <v>506</v>
      </c>
      <c r="C145" s="34" t="s">
        <v>1</v>
      </c>
      <c r="D145" s="34" t="s">
        <v>1</v>
      </c>
      <c r="E145" s="34"/>
      <c r="F145" s="34"/>
      <c r="G145" s="34"/>
      <c r="H145" s="34"/>
      <c r="I145" s="34"/>
      <c r="J145" s="14">
        <v>400000</v>
      </c>
      <c r="K145" s="14">
        <f t="shared" si="5"/>
        <v>200000</v>
      </c>
      <c r="L145" s="14">
        <f>L146+L148</f>
        <v>600000</v>
      </c>
      <c r="M145" s="14">
        <f>M146+M148</f>
        <v>600000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6">
        <v>0.20863124999999999</v>
      </c>
      <c r="AD145" s="5">
        <v>0</v>
      </c>
      <c r="AE145" s="6">
        <v>0</v>
      </c>
      <c r="AF145" s="5">
        <v>0</v>
      </c>
      <c r="AG145" s="2"/>
    </row>
    <row r="146" spans="1:33" ht="36" customHeight="1" outlineLevel="5" x14ac:dyDescent="0.25">
      <c r="A146" s="16" t="s">
        <v>51</v>
      </c>
      <c r="B146" s="33" t="s">
        <v>506</v>
      </c>
      <c r="C146" s="34" t="s">
        <v>3</v>
      </c>
      <c r="D146" s="34" t="s">
        <v>1</v>
      </c>
      <c r="E146" s="34"/>
      <c r="F146" s="34"/>
      <c r="G146" s="34"/>
      <c r="H146" s="34"/>
      <c r="I146" s="34"/>
      <c r="J146" s="14">
        <v>400000</v>
      </c>
      <c r="K146" s="14">
        <f t="shared" si="5"/>
        <v>200000</v>
      </c>
      <c r="L146" s="14">
        <f>L147</f>
        <v>600000</v>
      </c>
      <c r="M146" s="14">
        <f>M147</f>
        <v>600000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6">
        <v>0.20381797135492766</v>
      </c>
      <c r="AD146" s="5">
        <v>0</v>
      </c>
      <c r="AE146" s="6">
        <v>0</v>
      </c>
      <c r="AF146" s="5">
        <v>0</v>
      </c>
      <c r="AG146" s="2"/>
    </row>
    <row r="147" spans="1:33" ht="30" outlineLevel="6" x14ac:dyDescent="0.25">
      <c r="A147" s="16" t="s">
        <v>52</v>
      </c>
      <c r="B147" s="33" t="s">
        <v>506</v>
      </c>
      <c r="C147" s="34" t="s">
        <v>5</v>
      </c>
      <c r="D147" s="34" t="s">
        <v>1</v>
      </c>
      <c r="E147" s="34"/>
      <c r="F147" s="34"/>
      <c r="G147" s="34"/>
      <c r="H147" s="34"/>
      <c r="I147" s="34"/>
      <c r="J147" s="14">
        <v>400000</v>
      </c>
      <c r="K147" s="14">
        <f t="shared" si="5"/>
        <v>200000</v>
      </c>
      <c r="L147" s="14">
        <v>600000</v>
      </c>
      <c r="M147" s="14">
        <v>600000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6">
        <v>0.20381797135492766</v>
      </c>
      <c r="AD147" s="5">
        <v>0</v>
      </c>
      <c r="AE147" s="6">
        <v>0</v>
      </c>
      <c r="AF147" s="5">
        <v>0</v>
      </c>
      <c r="AG147" s="2"/>
    </row>
    <row r="148" spans="1:33" hidden="1" outlineLevel="5" x14ac:dyDescent="0.25">
      <c r="A148" s="16" t="s">
        <v>73</v>
      </c>
      <c r="B148" s="33" t="s">
        <v>506</v>
      </c>
      <c r="C148" s="34" t="s">
        <v>13</v>
      </c>
      <c r="D148" s="34" t="s">
        <v>1</v>
      </c>
      <c r="E148" s="34"/>
      <c r="F148" s="34"/>
      <c r="G148" s="34"/>
      <c r="H148" s="34"/>
      <c r="I148" s="34"/>
      <c r="J148" s="14">
        <v>0</v>
      </c>
      <c r="K148" s="14">
        <f t="shared" si="5"/>
        <v>0</v>
      </c>
      <c r="L148" s="14">
        <f>L149</f>
        <v>0</v>
      </c>
      <c r="M148" s="14">
        <f>M149</f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6">
        <v>1</v>
      </c>
      <c r="AD148" s="5">
        <v>0</v>
      </c>
      <c r="AE148" s="6">
        <v>0</v>
      </c>
      <c r="AF148" s="5">
        <v>0</v>
      </c>
      <c r="AG148" s="2"/>
    </row>
    <row r="149" spans="1:33" hidden="1" outlineLevel="6" x14ac:dyDescent="0.25">
      <c r="A149" s="16" t="s">
        <v>74</v>
      </c>
      <c r="B149" s="33" t="s">
        <v>506</v>
      </c>
      <c r="C149" s="34" t="s">
        <v>14</v>
      </c>
      <c r="D149" s="34" t="s">
        <v>1</v>
      </c>
      <c r="E149" s="34"/>
      <c r="F149" s="34"/>
      <c r="G149" s="34"/>
      <c r="H149" s="34"/>
      <c r="I149" s="34"/>
      <c r="J149" s="14">
        <v>0</v>
      </c>
      <c r="K149" s="14">
        <f t="shared" si="5"/>
        <v>0</v>
      </c>
      <c r="L149" s="14"/>
      <c r="M149" s="14"/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6">
        <v>1</v>
      </c>
      <c r="AD149" s="5">
        <v>0</v>
      </c>
      <c r="AE149" s="6">
        <v>0</v>
      </c>
      <c r="AF149" s="5">
        <v>0</v>
      </c>
      <c r="AG149" s="2"/>
    </row>
    <row r="150" spans="1:33" ht="34.5" hidden="1" customHeight="1" outlineLevel="1" collapsed="1" x14ac:dyDescent="0.25">
      <c r="A150" s="16" t="s">
        <v>889</v>
      </c>
      <c r="B150" s="33" t="s">
        <v>886</v>
      </c>
      <c r="C150" s="34" t="s">
        <v>1</v>
      </c>
      <c r="D150" s="34" t="s">
        <v>1</v>
      </c>
      <c r="E150" s="34"/>
      <c r="F150" s="34"/>
      <c r="G150" s="34"/>
      <c r="H150" s="34"/>
      <c r="I150" s="34"/>
      <c r="J150" s="14">
        <v>400000</v>
      </c>
      <c r="K150" s="14">
        <f t="shared" ref="K150:K154" si="7">M150-J150</f>
        <v>-400000</v>
      </c>
      <c r="L150" s="14">
        <f t="shared" ref="L150:M151" si="8">L151</f>
        <v>0</v>
      </c>
      <c r="M150" s="14">
        <f t="shared" si="8"/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6">
        <v>0.20863124999999999</v>
      </c>
      <c r="AD150" s="5">
        <v>0</v>
      </c>
      <c r="AE150" s="6">
        <v>0</v>
      </c>
      <c r="AF150" s="5">
        <v>0</v>
      </c>
      <c r="AG150" s="2"/>
    </row>
    <row r="151" spans="1:33" ht="33.75" hidden="1" customHeight="1" outlineLevel="3" x14ac:dyDescent="0.25">
      <c r="A151" s="16" t="s">
        <v>890</v>
      </c>
      <c r="B151" s="33" t="s">
        <v>887</v>
      </c>
      <c r="C151" s="34" t="s">
        <v>1</v>
      </c>
      <c r="D151" s="34" t="s">
        <v>1</v>
      </c>
      <c r="E151" s="34"/>
      <c r="F151" s="34"/>
      <c r="G151" s="34"/>
      <c r="H151" s="34"/>
      <c r="I151" s="34"/>
      <c r="J151" s="14">
        <v>400000</v>
      </c>
      <c r="K151" s="14">
        <f t="shared" si="7"/>
        <v>-400000</v>
      </c>
      <c r="L151" s="14">
        <f t="shared" si="8"/>
        <v>0</v>
      </c>
      <c r="M151" s="14">
        <f t="shared" si="8"/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6">
        <v>0.20863124999999999</v>
      </c>
      <c r="AD151" s="5">
        <v>0</v>
      </c>
      <c r="AE151" s="6">
        <v>0</v>
      </c>
      <c r="AF151" s="5">
        <v>0</v>
      </c>
      <c r="AG151" s="2"/>
    </row>
    <row r="152" spans="1:33" ht="21.75" hidden="1" customHeight="1" outlineLevel="4" x14ac:dyDescent="0.25">
      <c r="A152" s="16" t="s">
        <v>891</v>
      </c>
      <c r="B152" s="33" t="s">
        <v>888</v>
      </c>
      <c r="C152" s="34" t="s">
        <v>1</v>
      </c>
      <c r="D152" s="34" t="s">
        <v>1</v>
      </c>
      <c r="E152" s="34"/>
      <c r="F152" s="34"/>
      <c r="G152" s="34"/>
      <c r="H152" s="34"/>
      <c r="I152" s="34"/>
      <c r="J152" s="14">
        <v>400000</v>
      </c>
      <c r="K152" s="14">
        <f t="shared" si="7"/>
        <v>-400000</v>
      </c>
      <c r="L152" s="14">
        <f>L153</f>
        <v>0</v>
      </c>
      <c r="M152" s="14">
        <f>M153</f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6">
        <v>0.20863124999999999</v>
      </c>
      <c r="AD152" s="5">
        <v>0</v>
      </c>
      <c r="AE152" s="6">
        <v>0</v>
      </c>
      <c r="AF152" s="5">
        <v>0</v>
      </c>
      <c r="AG152" s="2"/>
    </row>
    <row r="153" spans="1:33" ht="31.5" hidden="1" customHeight="1" outlineLevel="5" x14ac:dyDescent="0.25">
      <c r="A153" s="16" t="s">
        <v>51</v>
      </c>
      <c r="B153" s="33" t="s">
        <v>888</v>
      </c>
      <c r="C153" s="34">
        <v>500</v>
      </c>
      <c r="D153" s="34" t="s">
        <v>1</v>
      </c>
      <c r="E153" s="34"/>
      <c r="F153" s="34"/>
      <c r="G153" s="34"/>
      <c r="H153" s="34"/>
      <c r="I153" s="34"/>
      <c r="J153" s="14">
        <v>400000</v>
      </c>
      <c r="K153" s="14">
        <f t="shared" si="7"/>
        <v>-400000</v>
      </c>
      <c r="L153" s="14">
        <f>L154</f>
        <v>0</v>
      </c>
      <c r="M153" s="14">
        <f>M154</f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6">
        <v>0.20381797135492766</v>
      </c>
      <c r="AD153" s="5">
        <v>0</v>
      </c>
      <c r="AE153" s="6">
        <v>0</v>
      </c>
      <c r="AF153" s="5">
        <v>0</v>
      </c>
      <c r="AG153" s="2"/>
    </row>
    <row r="154" spans="1:33" ht="30" hidden="1" outlineLevel="6" x14ac:dyDescent="0.25">
      <c r="A154" s="16" t="s">
        <v>52</v>
      </c>
      <c r="B154" s="33" t="s">
        <v>888</v>
      </c>
      <c r="C154" s="34">
        <v>540</v>
      </c>
      <c r="D154" s="34" t="s">
        <v>1</v>
      </c>
      <c r="E154" s="34"/>
      <c r="F154" s="34"/>
      <c r="G154" s="34"/>
      <c r="H154" s="34"/>
      <c r="I154" s="34"/>
      <c r="J154" s="14">
        <v>400000</v>
      </c>
      <c r="K154" s="14">
        <f t="shared" si="7"/>
        <v>-400000</v>
      </c>
      <c r="L154" s="14"/>
      <c r="M154" s="14"/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6">
        <v>0.20381797135492766</v>
      </c>
      <c r="AD154" s="5">
        <v>0</v>
      </c>
      <c r="AE154" s="6">
        <v>0</v>
      </c>
      <c r="AF154" s="5">
        <v>0</v>
      </c>
      <c r="AG154" s="2"/>
    </row>
    <row r="155" spans="1:33" ht="42.75" collapsed="1" x14ac:dyDescent="0.25">
      <c r="A155" s="29" t="s">
        <v>113</v>
      </c>
      <c r="B155" s="30" t="s">
        <v>507</v>
      </c>
      <c r="C155" s="31" t="s">
        <v>1</v>
      </c>
      <c r="D155" s="31" t="s">
        <v>1</v>
      </c>
      <c r="E155" s="31"/>
      <c r="F155" s="31"/>
      <c r="G155" s="31"/>
      <c r="H155" s="31"/>
      <c r="I155" s="31"/>
      <c r="J155" s="32">
        <v>60000</v>
      </c>
      <c r="K155" s="32">
        <f t="shared" si="5"/>
        <v>0</v>
      </c>
      <c r="L155" s="32">
        <f>L156+L161+L164</f>
        <v>60000</v>
      </c>
      <c r="M155" s="32">
        <f>M156+M161+M164</f>
        <v>60000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6">
        <v>0</v>
      </c>
      <c r="AD155" s="5">
        <v>0</v>
      </c>
      <c r="AE155" s="6">
        <v>0</v>
      </c>
      <c r="AF155" s="5">
        <v>0</v>
      </c>
      <c r="AG155" s="2"/>
    </row>
    <row r="156" spans="1:33" ht="30" outlineLevel="3" x14ac:dyDescent="0.25">
      <c r="A156" s="16" t="s">
        <v>114</v>
      </c>
      <c r="B156" s="33" t="s">
        <v>508</v>
      </c>
      <c r="C156" s="34" t="s">
        <v>1</v>
      </c>
      <c r="D156" s="34" t="s">
        <v>1</v>
      </c>
      <c r="E156" s="34"/>
      <c r="F156" s="34"/>
      <c r="G156" s="34"/>
      <c r="H156" s="34"/>
      <c r="I156" s="34"/>
      <c r="J156" s="14">
        <v>15000</v>
      </c>
      <c r="K156" s="14">
        <f t="shared" si="5"/>
        <v>0</v>
      </c>
      <c r="L156" s="14">
        <f t="shared" ref="L156:M158" si="9">L157</f>
        <v>15000</v>
      </c>
      <c r="M156" s="14">
        <f t="shared" si="9"/>
        <v>15000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6">
        <v>0</v>
      </c>
      <c r="AD156" s="5">
        <v>0</v>
      </c>
      <c r="AE156" s="6">
        <v>0</v>
      </c>
      <c r="AF156" s="5">
        <v>0</v>
      </c>
      <c r="AG156" s="2"/>
    </row>
    <row r="157" spans="1:33" ht="60" outlineLevel="4" x14ac:dyDescent="0.25">
      <c r="A157" s="16" t="s">
        <v>115</v>
      </c>
      <c r="B157" s="33" t="s">
        <v>509</v>
      </c>
      <c r="C157" s="34" t="s">
        <v>1</v>
      </c>
      <c r="D157" s="34" t="s">
        <v>1</v>
      </c>
      <c r="E157" s="34"/>
      <c r="F157" s="34"/>
      <c r="G157" s="34"/>
      <c r="H157" s="34"/>
      <c r="I157" s="34"/>
      <c r="J157" s="14">
        <v>15000</v>
      </c>
      <c r="K157" s="14">
        <f t="shared" si="5"/>
        <v>0</v>
      </c>
      <c r="L157" s="14">
        <f t="shared" si="9"/>
        <v>15000</v>
      </c>
      <c r="M157" s="14">
        <f t="shared" si="9"/>
        <v>15000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6">
        <v>0</v>
      </c>
      <c r="AD157" s="5">
        <v>0</v>
      </c>
      <c r="AE157" s="6">
        <v>0</v>
      </c>
      <c r="AF157" s="5">
        <v>0</v>
      </c>
      <c r="AG157" s="2"/>
    </row>
    <row r="158" spans="1:33" ht="30" outlineLevel="5" x14ac:dyDescent="0.25">
      <c r="A158" s="16" t="s">
        <v>51</v>
      </c>
      <c r="B158" s="33" t="s">
        <v>509</v>
      </c>
      <c r="C158" s="34" t="s">
        <v>3</v>
      </c>
      <c r="D158" s="34" t="s">
        <v>1</v>
      </c>
      <c r="E158" s="34"/>
      <c r="F158" s="34"/>
      <c r="G158" s="34"/>
      <c r="H158" s="34"/>
      <c r="I158" s="34"/>
      <c r="J158" s="14">
        <v>15000</v>
      </c>
      <c r="K158" s="14">
        <f t="shared" si="5"/>
        <v>0</v>
      </c>
      <c r="L158" s="14">
        <f t="shared" si="9"/>
        <v>15000</v>
      </c>
      <c r="M158" s="14">
        <f t="shared" si="9"/>
        <v>15000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6">
        <v>0</v>
      </c>
      <c r="AD158" s="5">
        <v>0</v>
      </c>
      <c r="AE158" s="6">
        <v>0</v>
      </c>
      <c r="AF158" s="5">
        <v>0</v>
      </c>
      <c r="AG158" s="2"/>
    </row>
    <row r="159" spans="1:33" ht="30" outlineLevel="6" x14ac:dyDescent="0.25">
      <c r="A159" s="16" t="s">
        <v>52</v>
      </c>
      <c r="B159" s="33" t="s">
        <v>509</v>
      </c>
      <c r="C159" s="34" t="s">
        <v>5</v>
      </c>
      <c r="D159" s="34" t="s">
        <v>1</v>
      </c>
      <c r="E159" s="34"/>
      <c r="F159" s="34"/>
      <c r="G159" s="34"/>
      <c r="H159" s="34"/>
      <c r="I159" s="34"/>
      <c r="J159" s="14">
        <v>15000</v>
      </c>
      <c r="K159" s="14">
        <f t="shared" si="5"/>
        <v>0</v>
      </c>
      <c r="L159" s="14">
        <v>15000</v>
      </c>
      <c r="M159" s="14">
        <v>15000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6">
        <v>0</v>
      </c>
      <c r="AD159" s="5">
        <v>0</v>
      </c>
      <c r="AE159" s="6">
        <v>0</v>
      </c>
      <c r="AF159" s="5">
        <v>0</v>
      </c>
      <c r="AG159" s="2"/>
    </row>
    <row r="160" spans="1:33" ht="30" outlineLevel="3" x14ac:dyDescent="0.25">
      <c r="A160" s="16" t="s">
        <v>116</v>
      </c>
      <c r="B160" s="33" t="s">
        <v>510</v>
      </c>
      <c r="C160" s="34" t="s">
        <v>1</v>
      </c>
      <c r="D160" s="34" t="s">
        <v>1</v>
      </c>
      <c r="E160" s="34"/>
      <c r="F160" s="34"/>
      <c r="G160" s="34"/>
      <c r="H160" s="34"/>
      <c r="I160" s="34"/>
      <c r="J160" s="14">
        <v>5000</v>
      </c>
      <c r="K160" s="14">
        <f t="shared" si="5"/>
        <v>0</v>
      </c>
      <c r="L160" s="14">
        <f t="shared" ref="L160:M162" si="10">L161</f>
        <v>5000</v>
      </c>
      <c r="M160" s="14">
        <f t="shared" si="10"/>
        <v>5000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6">
        <v>0</v>
      </c>
      <c r="AD160" s="5">
        <v>0</v>
      </c>
      <c r="AE160" s="6">
        <v>0</v>
      </c>
      <c r="AF160" s="5">
        <v>0</v>
      </c>
      <c r="AG160" s="2"/>
    </row>
    <row r="161" spans="1:33" ht="49.5" customHeight="1" outlineLevel="4" x14ac:dyDescent="0.25">
      <c r="A161" s="16" t="s">
        <v>117</v>
      </c>
      <c r="B161" s="33" t="s">
        <v>511</v>
      </c>
      <c r="C161" s="34" t="s">
        <v>1</v>
      </c>
      <c r="D161" s="34" t="s">
        <v>1</v>
      </c>
      <c r="E161" s="34"/>
      <c r="F161" s="34"/>
      <c r="G161" s="34"/>
      <c r="H161" s="34"/>
      <c r="I161" s="34"/>
      <c r="J161" s="14">
        <v>5000</v>
      </c>
      <c r="K161" s="14">
        <f t="shared" si="5"/>
        <v>0</v>
      </c>
      <c r="L161" s="14">
        <f t="shared" si="10"/>
        <v>5000</v>
      </c>
      <c r="M161" s="14">
        <f t="shared" si="10"/>
        <v>5000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6">
        <v>0</v>
      </c>
      <c r="AD161" s="5">
        <v>0</v>
      </c>
      <c r="AE161" s="6">
        <v>0</v>
      </c>
      <c r="AF161" s="5">
        <v>0</v>
      </c>
      <c r="AG161" s="2"/>
    </row>
    <row r="162" spans="1:33" ht="34.5" customHeight="1" outlineLevel="5" x14ac:dyDescent="0.25">
      <c r="A162" s="16" t="s">
        <v>51</v>
      </c>
      <c r="B162" s="33" t="s">
        <v>511</v>
      </c>
      <c r="C162" s="34" t="s">
        <v>3</v>
      </c>
      <c r="D162" s="34" t="s">
        <v>1</v>
      </c>
      <c r="E162" s="34"/>
      <c r="F162" s="34"/>
      <c r="G162" s="34"/>
      <c r="H162" s="34"/>
      <c r="I162" s="34"/>
      <c r="J162" s="14">
        <v>5000</v>
      </c>
      <c r="K162" s="14">
        <f t="shared" si="5"/>
        <v>0</v>
      </c>
      <c r="L162" s="14">
        <f t="shared" si="10"/>
        <v>5000</v>
      </c>
      <c r="M162" s="14">
        <f t="shared" si="10"/>
        <v>5000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6">
        <v>0</v>
      </c>
      <c r="AD162" s="5">
        <v>0</v>
      </c>
      <c r="AE162" s="6">
        <v>0</v>
      </c>
      <c r="AF162" s="5">
        <v>0</v>
      </c>
      <c r="AG162" s="2"/>
    </row>
    <row r="163" spans="1:33" ht="36" customHeight="1" outlineLevel="6" x14ac:dyDescent="0.25">
      <c r="A163" s="16" t="s">
        <v>52</v>
      </c>
      <c r="B163" s="33" t="s">
        <v>511</v>
      </c>
      <c r="C163" s="34" t="s">
        <v>5</v>
      </c>
      <c r="D163" s="34" t="s">
        <v>1</v>
      </c>
      <c r="E163" s="34"/>
      <c r="F163" s="34"/>
      <c r="G163" s="34"/>
      <c r="H163" s="34"/>
      <c r="I163" s="34"/>
      <c r="J163" s="14">
        <v>5000</v>
      </c>
      <c r="K163" s="14">
        <f t="shared" si="5"/>
        <v>0</v>
      </c>
      <c r="L163" s="14">
        <v>5000</v>
      </c>
      <c r="M163" s="14">
        <v>5000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6">
        <v>0</v>
      </c>
      <c r="AD163" s="5">
        <v>0</v>
      </c>
      <c r="AE163" s="6">
        <v>0</v>
      </c>
      <c r="AF163" s="5">
        <v>0</v>
      </c>
      <c r="AG163" s="2"/>
    </row>
    <row r="164" spans="1:33" ht="63.75" customHeight="1" outlineLevel="3" x14ac:dyDescent="0.25">
      <c r="A164" s="16" t="s">
        <v>118</v>
      </c>
      <c r="B164" s="33" t="s">
        <v>512</v>
      </c>
      <c r="C164" s="34" t="s">
        <v>1</v>
      </c>
      <c r="D164" s="34" t="s">
        <v>1</v>
      </c>
      <c r="E164" s="34"/>
      <c r="F164" s="34"/>
      <c r="G164" s="34"/>
      <c r="H164" s="34"/>
      <c r="I164" s="34"/>
      <c r="J164" s="14">
        <v>40000</v>
      </c>
      <c r="K164" s="14">
        <f t="shared" si="5"/>
        <v>0</v>
      </c>
      <c r="L164" s="14">
        <f t="shared" ref="L164:M166" si="11">L165</f>
        <v>40000</v>
      </c>
      <c r="M164" s="14">
        <f t="shared" si="11"/>
        <v>40000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6">
        <v>0</v>
      </c>
      <c r="AD164" s="5">
        <v>0</v>
      </c>
      <c r="AE164" s="6">
        <v>0</v>
      </c>
      <c r="AF164" s="5">
        <v>0</v>
      </c>
      <c r="AG164" s="2"/>
    </row>
    <row r="165" spans="1:33" ht="35.25" customHeight="1" outlineLevel="4" x14ac:dyDescent="0.25">
      <c r="A165" s="16" t="s">
        <v>119</v>
      </c>
      <c r="B165" s="33" t="s">
        <v>513</v>
      </c>
      <c r="C165" s="34" t="s">
        <v>1</v>
      </c>
      <c r="D165" s="34" t="s">
        <v>1</v>
      </c>
      <c r="E165" s="34"/>
      <c r="F165" s="34"/>
      <c r="G165" s="34"/>
      <c r="H165" s="34"/>
      <c r="I165" s="34"/>
      <c r="J165" s="14">
        <v>40000</v>
      </c>
      <c r="K165" s="14">
        <f t="shared" si="5"/>
        <v>0</v>
      </c>
      <c r="L165" s="14">
        <f t="shared" si="11"/>
        <v>40000</v>
      </c>
      <c r="M165" s="14">
        <f t="shared" si="11"/>
        <v>40000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6">
        <v>0</v>
      </c>
      <c r="AD165" s="5">
        <v>0</v>
      </c>
      <c r="AE165" s="6">
        <v>0</v>
      </c>
      <c r="AF165" s="5">
        <v>0</v>
      </c>
      <c r="AG165" s="2"/>
    </row>
    <row r="166" spans="1:33" ht="32.25" customHeight="1" outlineLevel="5" x14ac:dyDescent="0.25">
      <c r="A166" s="16" t="s">
        <v>51</v>
      </c>
      <c r="B166" s="33" t="s">
        <v>513</v>
      </c>
      <c r="C166" s="34" t="s">
        <v>3</v>
      </c>
      <c r="D166" s="34" t="s">
        <v>1</v>
      </c>
      <c r="E166" s="34"/>
      <c r="F166" s="34"/>
      <c r="G166" s="34"/>
      <c r="H166" s="34"/>
      <c r="I166" s="34"/>
      <c r="J166" s="14">
        <v>40000</v>
      </c>
      <c r="K166" s="14">
        <f t="shared" si="5"/>
        <v>0</v>
      </c>
      <c r="L166" s="14">
        <f t="shared" si="11"/>
        <v>40000</v>
      </c>
      <c r="M166" s="14">
        <f t="shared" si="11"/>
        <v>40000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6">
        <v>0</v>
      </c>
      <c r="AD166" s="5">
        <v>0</v>
      </c>
      <c r="AE166" s="6">
        <v>0</v>
      </c>
      <c r="AF166" s="5">
        <v>0</v>
      </c>
      <c r="AG166" s="2"/>
    </row>
    <row r="167" spans="1:33" ht="30" outlineLevel="6" x14ac:dyDescent="0.25">
      <c r="A167" s="16" t="s">
        <v>52</v>
      </c>
      <c r="B167" s="33" t="s">
        <v>513</v>
      </c>
      <c r="C167" s="34" t="s">
        <v>5</v>
      </c>
      <c r="D167" s="34" t="s">
        <v>1</v>
      </c>
      <c r="E167" s="34"/>
      <c r="F167" s="34"/>
      <c r="G167" s="34"/>
      <c r="H167" s="34"/>
      <c r="I167" s="34"/>
      <c r="J167" s="14">
        <v>40000</v>
      </c>
      <c r="K167" s="14">
        <f t="shared" si="5"/>
        <v>0</v>
      </c>
      <c r="L167" s="14">
        <v>40000</v>
      </c>
      <c r="M167" s="14">
        <v>40000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6">
        <v>0</v>
      </c>
      <c r="AD167" s="5">
        <v>0</v>
      </c>
      <c r="AE167" s="6">
        <v>0</v>
      </c>
      <c r="AF167" s="5">
        <v>0</v>
      </c>
      <c r="AG167" s="2"/>
    </row>
    <row r="168" spans="1:33" ht="28.5" x14ac:dyDescent="0.25">
      <c r="A168" s="29" t="s">
        <v>120</v>
      </c>
      <c r="B168" s="30" t="s">
        <v>514</v>
      </c>
      <c r="C168" s="31" t="s">
        <v>1</v>
      </c>
      <c r="D168" s="31" t="s">
        <v>1</v>
      </c>
      <c r="E168" s="31"/>
      <c r="F168" s="31"/>
      <c r="G168" s="31"/>
      <c r="H168" s="31"/>
      <c r="I168" s="31"/>
      <c r="J168" s="32">
        <v>960000</v>
      </c>
      <c r="K168" s="32">
        <f t="shared" si="5"/>
        <v>0</v>
      </c>
      <c r="L168" s="32">
        <f>L169+L174</f>
        <v>960000</v>
      </c>
      <c r="M168" s="32">
        <f>M169+M174</f>
        <v>960000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6">
        <v>0.91771130208333329</v>
      </c>
      <c r="AD168" s="5">
        <v>0</v>
      </c>
      <c r="AE168" s="6">
        <v>0</v>
      </c>
      <c r="AF168" s="5">
        <v>0</v>
      </c>
      <c r="AG168" s="2"/>
    </row>
    <row r="169" spans="1:33" ht="46.5" customHeight="1" outlineLevel="1" x14ac:dyDescent="0.25">
      <c r="A169" s="16" t="s">
        <v>121</v>
      </c>
      <c r="B169" s="33" t="s">
        <v>515</v>
      </c>
      <c r="C169" s="34" t="s">
        <v>1</v>
      </c>
      <c r="D169" s="34" t="s">
        <v>1</v>
      </c>
      <c r="E169" s="34"/>
      <c r="F169" s="34"/>
      <c r="G169" s="34"/>
      <c r="H169" s="34"/>
      <c r="I169" s="34"/>
      <c r="J169" s="14">
        <v>200000</v>
      </c>
      <c r="K169" s="14">
        <f t="shared" si="5"/>
        <v>0</v>
      </c>
      <c r="L169" s="14">
        <f t="shared" ref="L169:M172" si="12">L170</f>
        <v>200000</v>
      </c>
      <c r="M169" s="14">
        <f t="shared" si="12"/>
        <v>200000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6">
        <v>0.9969344</v>
      </c>
      <c r="AD169" s="5">
        <v>0</v>
      </c>
      <c r="AE169" s="6">
        <v>0</v>
      </c>
      <c r="AF169" s="5">
        <v>0</v>
      </c>
      <c r="AG169" s="2"/>
    </row>
    <row r="170" spans="1:33" ht="45" outlineLevel="3" x14ac:dyDescent="0.25">
      <c r="A170" s="16" t="s">
        <v>122</v>
      </c>
      <c r="B170" s="33" t="s">
        <v>516</v>
      </c>
      <c r="C170" s="34" t="s">
        <v>1</v>
      </c>
      <c r="D170" s="34" t="s">
        <v>1</v>
      </c>
      <c r="E170" s="34"/>
      <c r="F170" s="34"/>
      <c r="G170" s="34"/>
      <c r="H170" s="34"/>
      <c r="I170" s="34"/>
      <c r="J170" s="14">
        <v>200000</v>
      </c>
      <c r="K170" s="14">
        <f t="shared" si="5"/>
        <v>0</v>
      </c>
      <c r="L170" s="14">
        <f t="shared" si="12"/>
        <v>200000</v>
      </c>
      <c r="M170" s="14">
        <f t="shared" si="12"/>
        <v>200000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6">
        <v>0.9969344</v>
      </c>
      <c r="AD170" s="5">
        <v>0</v>
      </c>
      <c r="AE170" s="6">
        <v>0</v>
      </c>
      <c r="AF170" s="5">
        <v>0</v>
      </c>
      <c r="AG170" s="2"/>
    </row>
    <row r="171" spans="1:33" ht="45" outlineLevel="4" x14ac:dyDescent="0.25">
      <c r="A171" s="16" t="s">
        <v>156</v>
      </c>
      <c r="B171" s="33" t="s">
        <v>517</v>
      </c>
      <c r="C171" s="34" t="s">
        <v>1</v>
      </c>
      <c r="D171" s="34" t="s">
        <v>1</v>
      </c>
      <c r="E171" s="34"/>
      <c r="F171" s="34"/>
      <c r="G171" s="34"/>
      <c r="H171" s="34"/>
      <c r="I171" s="34"/>
      <c r="J171" s="14">
        <v>200000</v>
      </c>
      <c r="K171" s="14">
        <f t="shared" si="5"/>
        <v>0</v>
      </c>
      <c r="L171" s="14">
        <f t="shared" si="12"/>
        <v>200000</v>
      </c>
      <c r="M171" s="14">
        <f t="shared" si="12"/>
        <v>200000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6">
        <v>0.9969344</v>
      </c>
      <c r="AD171" s="5">
        <v>0</v>
      </c>
      <c r="AE171" s="6">
        <v>0</v>
      </c>
      <c r="AF171" s="5">
        <v>0</v>
      </c>
      <c r="AG171" s="2"/>
    </row>
    <row r="172" spans="1:33" outlineLevel="5" x14ac:dyDescent="0.25">
      <c r="A172" s="16" t="s">
        <v>73</v>
      </c>
      <c r="B172" s="33" t="s">
        <v>517</v>
      </c>
      <c r="C172" s="34" t="s">
        <v>13</v>
      </c>
      <c r="D172" s="34" t="s">
        <v>1</v>
      </c>
      <c r="E172" s="34"/>
      <c r="F172" s="34"/>
      <c r="G172" s="34"/>
      <c r="H172" s="34"/>
      <c r="I172" s="34"/>
      <c r="J172" s="14">
        <v>200000</v>
      </c>
      <c r="K172" s="14">
        <f t="shared" si="5"/>
        <v>0</v>
      </c>
      <c r="L172" s="14">
        <f t="shared" si="12"/>
        <v>200000</v>
      </c>
      <c r="M172" s="14">
        <f t="shared" si="12"/>
        <v>200000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6">
        <v>0.9969344</v>
      </c>
      <c r="AD172" s="5">
        <v>0</v>
      </c>
      <c r="AE172" s="6">
        <v>0</v>
      </c>
      <c r="AF172" s="5">
        <v>0</v>
      </c>
      <c r="AG172" s="2"/>
    </row>
    <row r="173" spans="1:33" outlineLevel="6" x14ac:dyDescent="0.25">
      <c r="A173" s="16" t="s">
        <v>157</v>
      </c>
      <c r="B173" s="33" t="s">
        <v>517</v>
      </c>
      <c r="C173" s="34" t="s">
        <v>14</v>
      </c>
      <c r="D173" s="34" t="s">
        <v>1</v>
      </c>
      <c r="E173" s="34"/>
      <c r="F173" s="34"/>
      <c r="G173" s="34"/>
      <c r="H173" s="34"/>
      <c r="I173" s="34"/>
      <c r="J173" s="14">
        <v>200000</v>
      </c>
      <c r="K173" s="14">
        <f t="shared" si="5"/>
        <v>0</v>
      </c>
      <c r="L173" s="14">
        <v>200000</v>
      </c>
      <c r="M173" s="14">
        <v>200000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6">
        <v>0.9969344</v>
      </c>
      <c r="AD173" s="5">
        <v>0</v>
      </c>
      <c r="AE173" s="6">
        <v>0</v>
      </c>
      <c r="AF173" s="5">
        <v>0</v>
      </c>
      <c r="AG173" s="2"/>
    </row>
    <row r="174" spans="1:33" ht="60" outlineLevel="1" x14ac:dyDescent="0.25">
      <c r="A174" s="16" t="s">
        <v>158</v>
      </c>
      <c r="B174" s="33" t="s">
        <v>518</v>
      </c>
      <c r="C174" s="34" t="s">
        <v>1</v>
      </c>
      <c r="D174" s="34" t="s">
        <v>1</v>
      </c>
      <c r="E174" s="34"/>
      <c r="F174" s="34"/>
      <c r="G174" s="34"/>
      <c r="H174" s="34"/>
      <c r="I174" s="34"/>
      <c r="J174" s="14">
        <v>760000</v>
      </c>
      <c r="K174" s="14">
        <f t="shared" si="5"/>
        <v>0</v>
      </c>
      <c r="L174" s="14">
        <f>L175+L179</f>
        <v>760000</v>
      </c>
      <c r="M174" s="14">
        <f>M175+M179</f>
        <v>760000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6">
        <v>0.8968631184210526</v>
      </c>
      <c r="AD174" s="5">
        <v>0</v>
      </c>
      <c r="AE174" s="6">
        <v>0</v>
      </c>
      <c r="AF174" s="5">
        <v>0</v>
      </c>
      <c r="AG174" s="2"/>
    </row>
    <row r="175" spans="1:33" ht="30" outlineLevel="3" x14ac:dyDescent="0.25">
      <c r="A175" s="16" t="s">
        <v>159</v>
      </c>
      <c r="B175" s="33" t="s">
        <v>519</v>
      </c>
      <c r="C175" s="34" t="s">
        <v>1</v>
      </c>
      <c r="D175" s="34" t="s">
        <v>1</v>
      </c>
      <c r="E175" s="34"/>
      <c r="F175" s="34"/>
      <c r="G175" s="34"/>
      <c r="H175" s="34"/>
      <c r="I175" s="34"/>
      <c r="J175" s="14">
        <v>200000</v>
      </c>
      <c r="K175" s="14">
        <f t="shared" si="5"/>
        <v>400000</v>
      </c>
      <c r="L175" s="14">
        <f t="shared" ref="L175:M177" si="13">L176</f>
        <v>600000</v>
      </c>
      <c r="M175" s="14">
        <f t="shared" si="13"/>
        <v>600000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6">
        <v>1</v>
      </c>
      <c r="AD175" s="5">
        <v>0</v>
      </c>
      <c r="AE175" s="6">
        <v>0</v>
      </c>
      <c r="AF175" s="5">
        <v>0</v>
      </c>
      <c r="AG175" s="2"/>
    </row>
    <row r="176" spans="1:33" ht="20.25" customHeight="1" outlineLevel="4" x14ac:dyDescent="0.25">
      <c r="A176" s="16" t="s">
        <v>160</v>
      </c>
      <c r="B176" s="33" t="s">
        <v>520</v>
      </c>
      <c r="C176" s="34" t="s">
        <v>1</v>
      </c>
      <c r="D176" s="34" t="s">
        <v>1</v>
      </c>
      <c r="E176" s="34"/>
      <c r="F176" s="34"/>
      <c r="G176" s="34"/>
      <c r="H176" s="34"/>
      <c r="I176" s="34"/>
      <c r="J176" s="14">
        <v>200000</v>
      </c>
      <c r="K176" s="14">
        <f t="shared" si="5"/>
        <v>400000</v>
      </c>
      <c r="L176" s="14">
        <f t="shared" si="13"/>
        <v>600000</v>
      </c>
      <c r="M176" s="14">
        <f t="shared" si="13"/>
        <v>600000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6">
        <v>1</v>
      </c>
      <c r="AD176" s="5">
        <v>0</v>
      </c>
      <c r="AE176" s="6">
        <v>0</v>
      </c>
      <c r="AF176" s="5">
        <v>0</v>
      </c>
      <c r="AG176" s="2"/>
    </row>
    <row r="177" spans="1:33" ht="65.25" customHeight="1" outlineLevel="5" x14ac:dyDescent="0.25">
      <c r="A177" s="16" t="s">
        <v>104</v>
      </c>
      <c r="B177" s="33" t="s">
        <v>520</v>
      </c>
      <c r="C177" s="34" t="s">
        <v>16</v>
      </c>
      <c r="D177" s="34" t="s">
        <v>1</v>
      </c>
      <c r="E177" s="34"/>
      <c r="F177" s="34"/>
      <c r="G177" s="34"/>
      <c r="H177" s="34"/>
      <c r="I177" s="34"/>
      <c r="J177" s="14">
        <v>200000</v>
      </c>
      <c r="K177" s="14">
        <f t="shared" si="5"/>
        <v>400000</v>
      </c>
      <c r="L177" s="14">
        <f t="shared" si="13"/>
        <v>600000</v>
      </c>
      <c r="M177" s="14">
        <f t="shared" si="13"/>
        <v>600000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6">
        <v>1</v>
      </c>
      <c r="AD177" s="5">
        <v>0</v>
      </c>
      <c r="AE177" s="6">
        <v>0</v>
      </c>
      <c r="AF177" s="5">
        <v>0</v>
      </c>
      <c r="AG177" s="2"/>
    </row>
    <row r="178" spans="1:33" ht="19.5" customHeight="1" outlineLevel="6" x14ac:dyDescent="0.25">
      <c r="A178" s="16" t="s">
        <v>161</v>
      </c>
      <c r="B178" s="33" t="s">
        <v>520</v>
      </c>
      <c r="C178" s="34" t="s">
        <v>18</v>
      </c>
      <c r="D178" s="34" t="s">
        <v>1</v>
      </c>
      <c r="E178" s="34"/>
      <c r="F178" s="34"/>
      <c r="G178" s="34"/>
      <c r="H178" s="34"/>
      <c r="I178" s="34"/>
      <c r="J178" s="14">
        <v>200000</v>
      </c>
      <c r="K178" s="14">
        <f t="shared" si="5"/>
        <v>400000</v>
      </c>
      <c r="L178" s="14">
        <v>600000</v>
      </c>
      <c r="M178" s="14">
        <v>600000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6">
        <v>1</v>
      </c>
      <c r="AD178" s="5">
        <v>0</v>
      </c>
      <c r="AE178" s="6">
        <v>0</v>
      </c>
      <c r="AF178" s="5">
        <v>0</v>
      </c>
      <c r="AG178" s="2"/>
    </row>
    <row r="179" spans="1:33" ht="19.5" customHeight="1" outlineLevel="3" x14ac:dyDescent="0.25">
      <c r="A179" s="16" t="s">
        <v>162</v>
      </c>
      <c r="B179" s="33" t="s">
        <v>521</v>
      </c>
      <c r="C179" s="34" t="s">
        <v>1</v>
      </c>
      <c r="D179" s="34" t="s">
        <v>1</v>
      </c>
      <c r="E179" s="34"/>
      <c r="F179" s="34"/>
      <c r="G179" s="34"/>
      <c r="H179" s="34"/>
      <c r="I179" s="34"/>
      <c r="J179" s="14">
        <v>560000</v>
      </c>
      <c r="K179" s="14">
        <f t="shared" si="5"/>
        <v>-400000</v>
      </c>
      <c r="L179" s="14">
        <f>L180</f>
        <v>160000</v>
      </c>
      <c r="M179" s="14">
        <f>M180</f>
        <v>160000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6">
        <v>0.60523563194280305</v>
      </c>
      <c r="AD179" s="5">
        <v>0</v>
      </c>
      <c r="AE179" s="6">
        <v>0</v>
      </c>
      <c r="AF179" s="5">
        <v>0</v>
      </c>
      <c r="AG179" s="2"/>
    </row>
    <row r="180" spans="1:33" ht="31.5" customHeight="1" outlineLevel="4" x14ac:dyDescent="0.25">
      <c r="A180" s="16" t="s">
        <v>163</v>
      </c>
      <c r="B180" s="33" t="s">
        <v>522</v>
      </c>
      <c r="C180" s="34" t="s">
        <v>1</v>
      </c>
      <c r="D180" s="34" t="s">
        <v>1</v>
      </c>
      <c r="E180" s="34"/>
      <c r="F180" s="34"/>
      <c r="G180" s="34"/>
      <c r="H180" s="34"/>
      <c r="I180" s="34"/>
      <c r="J180" s="14">
        <v>560000</v>
      </c>
      <c r="K180" s="14">
        <f t="shared" si="5"/>
        <v>-400000</v>
      </c>
      <c r="L180" s="14">
        <f>L181+L183</f>
        <v>160000</v>
      </c>
      <c r="M180" s="14">
        <f>M181+M183</f>
        <v>160000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6">
        <v>0.60523563194280305</v>
      </c>
      <c r="AD180" s="5">
        <v>0</v>
      </c>
      <c r="AE180" s="6">
        <v>0</v>
      </c>
      <c r="AF180" s="5">
        <v>0</v>
      </c>
      <c r="AG180" s="2"/>
    </row>
    <row r="181" spans="1:33" ht="61.5" customHeight="1" outlineLevel="4" x14ac:dyDescent="0.25">
      <c r="A181" s="16" t="s">
        <v>102</v>
      </c>
      <c r="B181" s="33" t="s">
        <v>522</v>
      </c>
      <c r="C181" s="34" t="s">
        <v>16</v>
      </c>
      <c r="D181" s="34" t="s">
        <v>1</v>
      </c>
      <c r="E181" s="34"/>
      <c r="F181" s="34"/>
      <c r="G181" s="34"/>
      <c r="H181" s="34"/>
      <c r="I181" s="34"/>
      <c r="J181" s="14">
        <v>0</v>
      </c>
      <c r="K181" s="14">
        <f t="shared" si="5"/>
        <v>160000</v>
      </c>
      <c r="L181" s="14">
        <f>L182</f>
        <v>160000</v>
      </c>
      <c r="M181" s="14">
        <f>M182</f>
        <v>160000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6"/>
      <c r="AD181" s="5"/>
      <c r="AE181" s="6"/>
      <c r="AF181" s="5"/>
      <c r="AG181" s="2"/>
    </row>
    <row r="182" spans="1:33" ht="23.25" customHeight="1" outlineLevel="4" x14ac:dyDescent="0.25">
      <c r="A182" s="16" t="s">
        <v>161</v>
      </c>
      <c r="B182" s="33" t="s">
        <v>522</v>
      </c>
      <c r="C182" s="34" t="s">
        <v>18</v>
      </c>
      <c r="D182" s="34" t="s">
        <v>1</v>
      </c>
      <c r="E182" s="34"/>
      <c r="F182" s="34"/>
      <c r="G182" s="34"/>
      <c r="H182" s="34"/>
      <c r="I182" s="34"/>
      <c r="J182" s="14">
        <v>0</v>
      </c>
      <c r="K182" s="14">
        <f t="shared" si="5"/>
        <v>160000</v>
      </c>
      <c r="L182" s="14">
        <v>160000</v>
      </c>
      <c r="M182" s="14">
        <v>160000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6"/>
      <c r="AD182" s="5"/>
      <c r="AE182" s="6"/>
      <c r="AF182" s="5"/>
      <c r="AG182" s="2"/>
    </row>
    <row r="183" spans="1:33" ht="17.25" hidden="1" customHeight="1" outlineLevel="5" x14ac:dyDescent="0.25">
      <c r="A183" s="16" t="s">
        <v>73</v>
      </c>
      <c r="B183" s="33" t="s">
        <v>522</v>
      </c>
      <c r="C183" s="34" t="s">
        <v>13</v>
      </c>
      <c r="D183" s="34" t="s">
        <v>1</v>
      </c>
      <c r="E183" s="34"/>
      <c r="F183" s="34"/>
      <c r="G183" s="34"/>
      <c r="H183" s="34"/>
      <c r="I183" s="34"/>
      <c r="J183" s="14">
        <v>560000</v>
      </c>
      <c r="K183" s="14">
        <f t="shared" si="5"/>
        <v>-560000</v>
      </c>
      <c r="L183" s="14">
        <f>L184</f>
        <v>0</v>
      </c>
      <c r="M183" s="14">
        <f>M184</f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6">
        <v>0</v>
      </c>
      <c r="AD183" s="5">
        <v>0</v>
      </c>
      <c r="AE183" s="6">
        <v>0</v>
      </c>
      <c r="AF183" s="5">
        <v>0</v>
      </c>
      <c r="AG183" s="2"/>
    </row>
    <row r="184" spans="1:33" ht="18" hidden="1" customHeight="1" outlineLevel="6" x14ac:dyDescent="0.25">
      <c r="A184" s="16" t="s">
        <v>157</v>
      </c>
      <c r="B184" s="33" t="s">
        <v>522</v>
      </c>
      <c r="C184" s="34" t="s">
        <v>14</v>
      </c>
      <c r="D184" s="34" t="s">
        <v>1</v>
      </c>
      <c r="E184" s="34"/>
      <c r="F184" s="34"/>
      <c r="G184" s="34"/>
      <c r="H184" s="34"/>
      <c r="I184" s="34"/>
      <c r="J184" s="14">
        <v>560000</v>
      </c>
      <c r="K184" s="14">
        <f t="shared" si="5"/>
        <v>-560000</v>
      </c>
      <c r="L184" s="14"/>
      <c r="M184" s="14"/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6">
        <v>0</v>
      </c>
      <c r="AD184" s="5">
        <v>0</v>
      </c>
      <c r="AE184" s="6">
        <v>0</v>
      </c>
      <c r="AF184" s="5">
        <v>0</v>
      </c>
      <c r="AG184" s="2"/>
    </row>
    <row r="185" spans="1:33" ht="32.25" customHeight="1" collapsed="1" x14ac:dyDescent="0.25">
      <c r="A185" s="29" t="s">
        <v>164</v>
      </c>
      <c r="B185" s="30" t="s">
        <v>523</v>
      </c>
      <c r="C185" s="31" t="s">
        <v>1</v>
      </c>
      <c r="D185" s="31" t="s">
        <v>1</v>
      </c>
      <c r="E185" s="31"/>
      <c r="F185" s="31"/>
      <c r="G185" s="31"/>
      <c r="H185" s="31"/>
      <c r="I185" s="31"/>
      <c r="J185" s="32">
        <v>1830000</v>
      </c>
      <c r="K185" s="32">
        <f t="shared" si="5"/>
        <v>400000</v>
      </c>
      <c r="L185" s="32">
        <f>L186+L193+L197</f>
        <v>2230000</v>
      </c>
      <c r="M185" s="32">
        <f>M186+M193+M197</f>
        <v>2230000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6">
        <v>0.5537540983606557</v>
      </c>
      <c r="AD185" s="5">
        <v>0</v>
      </c>
      <c r="AE185" s="6">
        <v>0</v>
      </c>
      <c r="AF185" s="5">
        <v>0</v>
      </c>
      <c r="AG185" s="2"/>
    </row>
    <row r="186" spans="1:33" ht="50.25" customHeight="1" outlineLevel="3" x14ac:dyDescent="0.25">
      <c r="A186" s="16" t="s">
        <v>165</v>
      </c>
      <c r="B186" s="33" t="s">
        <v>524</v>
      </c>
      <c r="C186" s="34" t="s">
        <v>1</v>
      </c>
      <c r="D186" s="34" t="s">
        <v>1</v>
      </c>
      <c r="E186" s="34"/>
      <c r="F186" s="34"/>
      <c r="G186" s="34"/>
      <c r="H186" s="34"/>
      <c r="I186" s="34"/>
      <c r="J186" s="14">
        <v>80000</v>
      </c>
      <c r="K186" s="14">
        <f t="shared" si="5"/>
        <v>0</v>
      </c>
      <c r="L186" s="14">
        <f>L187+L190</f>
        <v>80000</v>
      </c>
      <c r="M186" s="14">
        <f>M187+M190</f>
        <v>80000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6">
        <v>0</v>
      </c>
      <c r="AD186" s="5">
        <v>0</v>
      </c>
      <c r="AE186" s="6">
        <v>0</v>
      </c>
      <c r="AF186" s="5">
        <v>0</v>
      </c>
      <c r="AG186" s="2"/>
    </row>
    <row r="187" spans="1:33" ht="36.75" customHeight="1" outlineLevel="4" x14ac:dyDescent="0.25">
      <c r="A187" s="16" t="s">
        <v>166</v>
      </c>
      <c r="B187" s="33" t="s">
        <v>525</v>
      </c>
      <c r="C187" s="34" t="s">
        <v>1</v>
      </c>
      <c r="D187" s="34" t="s">
        <v>1</v>
      </c>
      <c r="E187" s="34"/>
      <c r="F187" s="34"/>
      <c r="G187" s="34"/>
      <c r="H187" s="34"/>
      <c r="I187" s="34"/>
      <c r="J187" s="14">
        <v>50000</v>
      </c>
      <c r="K187" s="14">
        <f t="shared" si="5"/>
        <v>0</v>
      </c>
      <c r="L187" s="14">
        <f>L188</f>
        <v>50000</v>
      </c>
      <c r="M187" s="14">
        <f>M188</f>
        <v>50000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6">
        <v>0</v>
      </c>
      <c r="AD187" s="5">
        <v>0</v>
      </c>
      <c r="AE187" s="6">
        <v>0</v>
      </c>
      <c r="AF187" s="5">
        <v>0</v>
      </c>
      <c r="AG187" s="2"/>
    </row>
    <row r="188" spans="1:33" ht="36.75" customHeight="1" outlineLevel="5" x14ac:dyDescent="0.25">
      <c r="A188" s="16" t="s">
        <v>51</v>
      </c>
      <c r="B188" s="33" t="s">
        <v>525</v>
      </c>
      <c r="C188" s="34" t="s">
        <v>3</v>
      </c>
      <c r="D188" s="34" t="s">
        <v>1</v>
      </c>
      <c r="E188" s="34"/>
      <c r="F188" s="34"/>
      <c r="G188" s="34"/>
      <c r="H188" s="34"/>
      <c r="I188" s="34"/>
      <c r="J188" s="14">
        <v>50000</v>
      </c>
      <c r="K188" s="14">
        <f t="shared" si="5"/>
        <v>0</v>
      </c>
      <c r="L188" s="14">
        <f>L189</f>
        <v>50000</v>
      </c>
      <c r="M188" s="14">
        <f>M189</f>
        <v>50000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6">
        <v>0</v>
      </c>
      <c r="AD188" s="5">
        <v>0</v>
      </c>
      <c r="AE188" s="6">
        <v>0</v>
      </c>
      <c r="AF188" s="5">
        <v>0</v>
      </c>
      <c r="AG188" s="2"/>
    </row>
    <row r="189" spans="1:33" ht="30" outlineLevel="6" x14ac:dyDescent="0.25">
      <c r="A189" s="16" t="s">
        <v>52</v>
      </c>
      <c r="B189" s="33" t="s">
        <v>525</v>
      </c>
      <c r="C189" s="34" t="s">
        <v>5</v>
      </c>
      <c r="D189" s="34" t="s">
        <v>1</v>
      </c>
      <c r="E189" s="34"/>
      <c r="F189" s="34"/>
      <c r="G189" s="34"/>
      <c r="H189" s="34"/>
      <c r="I189" s="34"/>
      <c r="J189" s="14">
        <v>50000</v>
      </c>
      <c r="K189" s="14">
        <f t="shared" si="5"/>
        <v>0</v>
      </c>
      <c r="L189" s="14">
        <v>50000</v>
      </c>
      <c r="M189" s="14">
        <v>50000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6">
        <v>0</v>
      </c>
      <c r="AD189" s="5">
        <v>0</v>
      </c>
      <c r="AE189" s="6">
        <v>0</v>
      </c>
      <c r="AF189" s="5">
        <v>0</v>
      </c>
      <c r="AG189" s="2"/>
    </row>
    <row r="190" spans="1:33" ht="45" customHeight="1" outlineLevel="4" x14ac:dyDescent="0.25">
      <c r="A190" s="16" t="s">
        <v>167</v>
      </c>
      <c r="B190" s="33" t="s">
        <v>526</v>
      </c>
      <c r="C190" s="34" t="s">
        <v>1</v>
      </c>
      <c r="D190" s="34" t="s">
        <v>1</v>
      </c>
      <c r="E190" s="34"/>
      <c r="F190" s="34"/>
      <c r="G190" s="34"/>
      <c r="H190" s="34"/>
      <c r="I190" s="34"/>
      <c r="J190" s="14">
        <v>30000</v>
      </c>
      <c r="K190" s="14">
        <f t="shared" si="5"/>
        <v>0</v>
      </c>
      <c r="L190" s="14">
        <f>L191</f>
        <v>30000</v>
      </c>
      <c r="M190" s="14">
        <f>M191</f>
        <v>30000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6">
        <v>0</v>
      </c>
      <c r="AD190" s="5">
        <v>0</v>
      </c>
      <c r="AE190" s="6">
        <v>0</v>
      </c>
      <c r="AF190" s="5">
        <v>0</v>
      </c>
      <c r="AG190" s="2"/>
    </row>
    <row r="191" spans="1:33" ht="35.25" customHeight="1" outlineLevel="5" x14ac:dyDescent="0.25">
      <c r="A191" s="16" t="s">
        <v>51</v>
      </c>
      <c r="B191" s="33" t="s">
        <v>526</v>
      </c>
      <c r="C191" s="34" t="s">
        <v>3</v>
      </c>
      <c r="D191" s="34" t="s">
        <v>1</v>
      </c>
      <c r="E191" s="34"/>
      <c r="F191" s="34"/>
      <c r="G191" s="34"/>
      <c r="H191" s="34"/>
      <c r="I191" s="34"/>
      <c r="J191" s="14">
        <v>30000</v>
      </c>
      <c r="K191" s="14">
        <f t="shared" si="5"/>
        <v>0</v>
      </c>
      <c r="L191" s="14">
        <f>L192</f>
        <v>30000</v>
      </c>
      <c r="M191" s="14">
        <f>M192</f>
        <v>30000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6">
        <v>0</v>
      </c>
      <c r="AD191" s="5">
        <v>0</v>
      </c>
      <c r="AE191" s="6">
        <v>0</v>
      </c>
      <c r="AF191" s="5">
        <v>0</v>
      </c>
      <c r="AG191" s="2"/>
    </row>
    <row r="192" spans="1:33" ht="30" outlineLevel="6" x14ac:dyDescent="0.25">
      <c r="A192" s="16" t="s">
        <v>52</v>
      </c>
      <c r="B192" s="33" t="s">
        <v>526</v>
      </c>
      <c r="C192" s="34" t="s">
        <v>5</v>
      </c>
      <c r="D192" s="34" t="s">
        <v>1</v>
      </c>
      <c r="E192" s="34"/>
      <c r="F192" s="34"/>
      <c r="G192" s="34"/>
      <c r="H192" s="34"/>
      <c r="I192" s="34"/>
      <c r="J192" s="14">
        <v>30000</v>
      </c>
      <c r="K192" s="14">
        <f t="shared" si="5"/>
        <v>0</v>
      </c>
      <c r="L192" s="14">
        <v>30000</v>
      </c>
      <c r="M192" s="14">
        <v>30000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6">
        <v>0</v>
      </c>
      <c r="AD192" s="5">
        <v>0</v>
      </c>
      <c r="AE192" s="6">
        <v>0</v>
      </c>
      <c r="AF192" s="5">
        <v>0</v>
      </c>
      <c r="AG192" s="2"/>
    </row>
    <row r="193" spans="1:33" ht="35.25" customHeight="1" outlineLevel="3" x14ac:dyDescent="0.25">
      <c r="A193" s="16" t="s">
        <v>168</v>
      </c>
      <c r="B193" s="33" t="s">
        <v>527</v>
      </c>
      <c r="C193" s="34" t="s">
        <v>1</v>
      </c>
      <c r="D193" s="34" t="s">
        <v>1</v>
      </c>
      <c r="E193" s="34"/>
      <c r="F193" s="34"/>
      <c r="G193" s="34"/>
      <c r="H193" s="34"/>
      <c r="I193" s="34"/>
      <c r="J193" s="14">
        <v>50000</v>
      </c>
      <c r="K193" s="14">
        <f t="shared" si="5"/>
        <v>0</v>
      </c>
      <c r="L193" s="14">
        <f t="shared" ref="L193:M195" si="14">L194</f>
        <v>50000</v>
      </c>
      <c r="M193" s="14">
        <f t="shared" si="14"/>
        <v>50000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6">
        <v>0</v>
      </c>
      <c r="AD193" s="5">
        <v>0</v>
      </c>
      <c r="AE193" s="6">
        <v>0</v>
      </c>
      <c r="AF193" s="5">
        <v>0</v>
      </c>
      <c r="AG193" s="2"/>
    </row>
    <row r="194" spans="1:33" ht="32.25" customHeight="1" outlineLevel="4" x14ac:dyDescent="0.25">
      <c r="A194" s="16" t="s">
        <v>169</v>
      </c>
      <c r="B194" s="33" t="s">
        <v>528</v>
      </c>
      <c r="C194" s="34" t="s">
        <v>1</v>
      </c>
      <c r="D194" s="34" t="s">
        <v>1</v>
      </c>
      <c r="E194" s="34"/>
      <c r="F194" s="34"/>
      <c r="G194" s="34"/>
      <c r="H194" s="34"/>
      <c r="I194" s="34"/>
      <c r="J194" s="14">
        <v>50000</v>
      </c>
      <c r="K194" s="14">
        <f t="shared" si="5"/>
        <v>0</v>
      </c>
      <c r="L194" s="14">
        <f t="shared" si="14"/>
        <v>50000</v>
      </c>
      <c r="M194" s="14">
        <f t="shared" si="14"/>
        <v>50000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6">
        <v>0</v>
      </c>
      <c r="AD194" s="5">
        <v>0</v>
      </c>
      <c r="AE194" s="6">
        <v>0</v>
      </c>
      <c r="AF194" s="5">
        <v>0</v>
      </c>
      <c r="AG194" s="2"/>
    </row>
    <row r="195" spans="1:33" ht="33" customHeight="1" outlineLevel="5" x14ac:dyDescent="0.25">
      <c r="A195" s="16" t="s">
        <v>51</v>
      </c>
      <c r="B195" s="33" t="s">
        <v>528</v>
      </c>
      <c r="C195" s="34" t="s">
        <v>3</v>
      </c>
      <c r="D195" s="34" t="s">
        <v>1</v>
      </c>
      <c r="E195" s="34"/>
      <c r="F195" s="34"/>
      <c r="G195" s="34"/>
      <c r="H195" s="34"/>
      <c r="I195" s="34"/>
      <c r="J195" s="14">
        <v>50000</v>
      </c>
      <c r="K195" s="14">
        <f t="shared" si="5"/>
        <v>0</v>
      </c>
      <c r="L195" s="14">
        <f t="shared" si="14"/>
        <v>50000</v>
      </c>
      <c r="M195" s="14">
        <f t="shared" si="14"/>
        <v>50000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6">
        <v>0</v>
      </c>
      <c r="AD195" s="5">
        <v>0</v>
      </c>
      <c r="AE195" s="6">
        <v>0</v>
      </c>
      <c r="AF195" s="5">
        <v>0</v>
      </c>
      <c r="AG195" s="2"/>
    </row>
    <row r="196" spans="1:33" ht="33.75" customHeight="1" outlineLevel="6" x14ac:dyDescent="0.25">
      <c r="A196" s="16" t="s">
        <v>52</v>
      </c>
      <c r="B196" s="33" t="s">
        <v>528</v>
      </c>
      <c r="C196" s="34" t="s">
        <v>5</v>
      </c>
      <c r="D196" s="34" t="s">
        <v>1</v>
      </c>
      <c r="E196" s="34"/>
      <c r="F196" s="34"/>
      <c r="G196" s="34"/>
      <c r="H196" s="34"/>
      <c r="I196" s="34"/>
      <c r="J196" s="14">
        <v>50000</v>
      </c>
      <c r="K196" s="14">
        <f t="shared" si="5"/>
        <v>0</v>
      </c>
      <c r="L196" s="14">
        <v>50000</v>
      </c>
      <c r="M196" s="14">
        <v>50000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6">
        <v>0</v>
      </c>
      <c r="AD196" s="5">
        <v>0</v>
      </c>
      <c r="AE196" s="6">
        <v>0</v>
      </c>
      <c r="AF196" s="5">
        <v>0</v>
      </c>
      <c r="AG196" s="2"/>
    </row>
    <row r="197" spans="1:33" ht="30" outlineLevel="3" x14ac:dyDescent="0.25">
      <c r="A197" s="16" t="s">
        <v>170</v>
      </c>
      <c r="B197" s="33" t="s">
        <v>529</v>
      </c>
      <c r="C197" s="34" t="s">
        <v>1</v>
      </c>
      <c r="D197" s="34" t="s">
        <v>1</v>
      </c>
      <c r="E197" s="34"/>
      <c r="F197" s="34"/>
      <c r="G197" s="34"/>
      <c r="H197" s="34"/>
      <c r="I197" s="34"/>
      <c r="J197" s="14">
        <v>1700000</v>
      </c>
      <c r="K197" s="14">
        <f t="shared" si="5"/>
        <v>400000</v>
      </c>
      <c r="L197" s="14">
        <f>L198+L201</f>
        <v>2100000</v>
      </c>
      <c r="M197" s="14">
        <f>M198+M201</f>
        <v>2100000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6">
        <v>0.59609999999999996</v>
      </c>
      <c r="AD197" s="5">
        <v>0</v>
      </c>
      <c r="AE197" s="6">
        <v>0</v>
      </c>
      <c r="AF197" s="5">
        <v>0</v>
      </c>
      <c r="AG197" s="2"/>
    </row>
    <row r="198" spans="1:33" ht="30" outlineLevel="4" x14ac:dyDescent="0.25">
      <c r="A198" s="16" t="s">
        <v>171</v>
      </c>
      <c r="B198" s="33" t="s">
        <v>530</v>
      </c>
      <c r="C198" s="34" t="s">
        <v>1</v>
      </c>
      <c r="D198" s="34" t="s">
        <v>1</v>
      </c>
      <c r="E198" s="34"/>
      <c r="F198" s="34"/>
      <c r="G198" s="34"/>
      <c r="H198" s="34"/>
      <c r="I198" s="34"/>
      <c r="J198" s="14">
        <v>200000</v>
      </c>
      <c r="K198" s="14">
        <f t="shared" si="5"/>
        <v>-100000</v>
      </c>
      <c r="L198" s="14">
        <f>L199</f>
        <v>100000</v>
      </c>
      <c r="M198" s="14">
        <f>M199</f>
        <v>100000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6">
        <v>0</v>
      </c>
      <c r="AD198" s="5">
        <v>0</v>
      </c>
      <c r="AE198" s="6">
        <v>0</v>
      </c>
      <c r="AF198" s="5">
        <v>0</v>
      </c>
      <c r="AG198" s="2"/>
    </row>
    <row r="199" spans="1:33" ht="35.25" customHeight="1" outlineLevel="5" x14ac:dyDescent="0.25">
      <c r="A199" s="16" t="s">
        <v>51</v>
      </c>
      <c r="B199" s="33" t="s">
        <v>530</v>
      </c>
      <c r="C199" s="34" t="s">
        <v>3</v>
      </c>
      <c r="D199" s="34" t="s">
        <v>1</v>
      </c>
      <c r="E199" s="34"/>
      <c r="F199" s="34"/>
      <c r="G199" s="34"/>
      <c r="H199" s="34"/>
      <c r="I199" s="34"/>
      <c r="J199" s="14">
        <v>200000</v>
      </c>
      <c r="K199" s="14">
        <f t="shared" si="5"/>
        <v>-100000</v>
      </c>
      <c r="L199" s="14">
        <f>L200</f>
        <v>100000</v>
      </c>
      <c r="M199" s="14">
        <f>M200</f>
        <v>100000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6">
        <v>0</v>
      </c>
      <c r="AD199" s="5">
        <v>0</v>
      </c>
      <c r="AE199" s="6">
        <v>0</v>
      </c>
      <c r="AF199" s="5">
        <v>0</v>
      </c>
      <c r="AG199" s="2"/>
    </row>
    <row r="200" spans="1:33" ht="30" outlineLevel="6" x14ac:dyDescent="0.25">
      <c r="A200" s="16" t="s">
        <v>52</v>
      </c>
      <c r="B200" s="33" t="s">
        <v>530</v>
      </c>
      <c r="C200" s="34" t="s">
        <v>5</v>
      </c>
      <c r="D200" s="34" t="s">
        <v>1</v>
      </c>
      <c r="E200" s="34"/>
      <c r="F200" s="34"/>
      <c r="G200" s="34"/>
      <c r="H200" s="34"/>
      <c r="I200" s="34"/>
      <c r="J200" s="14">
        <v>200000</v>
      </c>
      <c r="K200" s="14">
        <f t="shared" si="5"/>
        <v>-100000</v>
      </c>
      <c r="L200" s="14">
        <v>100000</v>
      </c>
      <c r="M200" s="14">
        <v>100000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6">
        <v>0</v>
      </c>
      <c r="AD200" s="5">
        <v>0</v>
      </c>
      <c r="AE200" s="6">
        <v>0</v>
      </c>
      <c r="AF200" s="5">
        <v>0</v>
      </c>
      <c r="AG200" s="2"/>
    </row>
    <row r="201" spans="1:33" outlineLevel="4" x14ac:dyDescent="0.25">
      <c r="A201" s="16" t="s">
        <v>172</v>
      </c>
      <c r="B201" s="33" t="s">
        <v>531</v>
      </c>
      <c r="C201" s="34" t="s">
        <v>1</v>
      </c>
      <c r="D201" s="34" t="s">
        <v>1</v>
      </c>
      <c r="E201" s="34"/>
      <c r="F201" s="34"/>
      <c r="G201" s="34"/>
      <c r="H201" s="34"/>
      <c r="I201" s="34"/>
      <c r="J201" s="14">
        <v>1500000</v>
      </c>
      <c r="K201" s="14">
        <f t="shared" si="5"/>
        <v>500000</v>
      </c>
      <c r="L201" s="14">
        <f>L202</f>
        <v>2000000</v>
      </c>
      <c r="M201" s="14">
        <f>M202</f>
        <v>2000000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6">
        <v>0.67557999999999996</v>
      </c>
      <c r="AD201" s="5">
        <v>0</v>
      </c>
      <c r="AE201" s="6">
        <v>0</v>
      </c>
      <c r="AF201" s="5">
        <v>0</v>
      </c>
      <c r="AG201" s="2"/>
    </row>
    <row r="202" spans="1:33" ht="66.75" customHeight="1" outlineLevel="5" x14ac:dyDescent="0.25">
      <c r="A202" s="16" t="s">
        <v>104</v>
      </c>
      <c r="B202" s="33" t="s">
        <v>531</v>
      </c>
      <c r="C202" s="34" t="s">
        <v>16</v>
      </c>
      <c r="D202" s="34" t="s">
        <v>1</v>
      </c>
      <c r="E202" s="34"/>
      <c r="F202" s="34"/>
      <c r="G202" s="34"/>
      <c r="H202" s="34"/>
      <c r="I202" s="34"/>
      <c r="J202" s="14">
        <v>1500000</v>
      </c>
      <c r="K202" s="14">
        <f t="shared" si="5"/>
        <v>500000</v>
      </c>
      <c r="L202" s="14">
        <f>L203</f>
        <v>2000000</v>
      </c>
      <c r="M202" s="14">
        <f>M203</f>
        <v>2000000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6">
        <v>0.67557999999999996</v>
      </c>
      <c r="AD202" s="5">
        <v>0</v>
      </c>
      <c r="AE202" s="6">
        <v>0</v>
      </c>
      <c r="AF202" s="5">
        <v>0</v>
      </c>
      <c r="AG202" s="2"/>
    </row>
    <row r="203" spans="1:33" ht="30" outlineLevel="6" x14ac:dyDescent="0.25">
      <c r="A203" s="16" t="s">
        <v>105</v>
      </c>
      <c r="B203" s="33" t="s">
        <v>531</v>
      </c>
      <c r="C203" s="34" t="s">
        <v>17</v>
      </c>
      <c r="D203" s="34" t="s">
        <v>1</v>
      </c>
      <c r="E203" s="34"/>
      <c r="F203" s="34"/>
      <c r="G203" s="34"/>
      <c r="H203" s="34"/>
      <c r="I203" s="34"/>
      <c r="J203" s="14">
        <v>1500000</v>
      </c>
      <c r="K203" s="14">
        <f t="shared" si="5"/>
        <v>500000</v>
      </c>
      <c r="L203" s="14">
        <v>2000000</v>
      </c>
      <c r="M203" s="14">
        <v>2000000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6">
        <v>0.67557999999999996</v>
      </c>
      <c r="AD203" s="5">
        <v>0</v>
      </c>
      <c r="AE203" s="6">
        <v>0</v>
      </c>
      <c r="AF203" s="5">
        <v>0</v>
      </c>
      <c r="AG203" s="2"/>
    </row>
    <row r="204" spans="1:33" ht="46.5" customHeight="1" x14ac:dyDescent="0.25">
      <c r="A204" s="29" t="s">
        <v>173</v>
      </c>
      <c r="B204" s="30" t="s">
        <v>532</v>
      </c>
      <c r="C204" s="31" t="s">
        <v>1</v>
      </c>
      <c r="D204" s="31" t="s">
        <v>1</v>
      </c>
      <c r="E204" s="31"/>
      <c r="F204" s="31"/>
      <c r="G204" s="31"/>
      <c r="H204" s="31"/>
      <c r="I204" s="31"/>
      <c r="J204" s="32">
        <v>5909204</v>
      </c>
      <c r="K204" s="32">
        <f t="shared" si="5"/>
        <v>1155236</v>
      </c>
      <c r="L204" s="32">
        <f>L205+L234</f>
        <v>7064440</v>
      </c>
      <c r="M204" s="32">
        <f>M205+M234</f>
        <v>7064440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6">
        <v>0.51286872309705334</v>
      </c>
      <c r="AD204" s="5">
        <v>0</v>
      </c>
      <c r="AE204" s="6">
        <v>0</v>
      </c>
      <c r="AF204" s="5">
        <v>0</v>
      </c>
      <c r="AG204" s="2"/>
    </row>
    <row r="205" spans="1:33" ht="45.75" customHeight="1" outlineLevel="1" x14ac:dyDescent="0.25">
      <c r="A205" s="16" t="s">
        <v>174</v>
      </c>
      <c r="B205" s="33" t="s">
        <v>533</v>
      </c>
      <c r="C205" s="34" t="s">
        <v>1</v>
      </c>
      <c r="D205" s="34" t="s">
        <v>1</v>
      </c>
      <c r="E205" s="34"/>
      <c r="F205" s="34"/>
      <c r="G205" s="34"/>
      <c r="H205" s="34"/>
      <c r="I205" s="34"/>
      <c r="J205" s="14">
        <v>700000</v>
      </c>
      <c r="K205" s="14">
        <f t="shared" si="5"/>
        <v>-150000</v>
      </c>
      <c r="L205" s="14">
        <f>L206+L210+L214+L218+L222+L226+L230</f>
        <v>550000</v>
      </c>
      <c r="M205" s="14">
        <f>M206+M210+M214+M218+M222+M226+M230</f>
        <v>550000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6">
        <v>0</v>
      </c>
      <c r="AD205" s="5">
        <v>0</v>
      </c>
      <c r="AE205" s="6">
        <v>0</v>
      </c>
      <c r="AF205" s="5">
        <v>0</v>
      </c>
      <c r="AG205" s="2"/>
    </row>
    <row r="206" spans="1:33" ht="32.25" customHeight="1" outlineLevel="3" x14ac:dyDescent="0.25">
      <c r="A206" s="16" t="s">
        <v>866</v>
      </c>
      <c r="B206" s="33" t="s">
        <v>534</v>
      </c>
      <c r="C206" s="34" t="s">
        <v>1</v>
      </c>
      <c r="D206" s="34" t="s">
        <v>1</v>
      </c>
      <c r="E206" s="34"/>
      <c r="F206" s="34"/>
      <c r="G206" s="34"/>
      <c r="H206" s="34"/>
      <c r="I206" s="34"/>
      <c r="J206" s="14">
        <v>400000</v>
      </c>
      <c r="K206" s="14">
        <f t="shared" si="5"/>
        <v>-200000</v>
      </c>
      <c r="L206" s="14">
        <f t="shared" ref="L206:M208" si="15">L207</f>
        <v>200000</v>
      </c>
      <c r="M206" s="14">
        <f t="shared" si="15"/>
        <v>200000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6">
        <v>0</v>
      </c>
      <c r="AD206" s="5">
        <v>0</v>
      </c>
      <c r="AE206" s="6">
        <v>0</v>
      </c>
      <c r="AF206" s="5">
        <v>0</v>
      </c>
      <c r="AG206" s="2"/>
    </row>
    <row r="207" spans="1:33" ht="30" outlineLevel="4" x14ac:dyDescent="0.25">
      <c r="A207" s="16" t="s">
        <v>175</v>
      </c>
      <c r="B207" s="33" t="s">
        <v>535</v>
      </c>
      <c r="C207" s="34" t="s">
        <v>1</v>
      </c>
      <c r="D207" s="34" t="s">
        <v>1</v>
      </c>
      <c r="E207" s="34"/>
      <c r="F207" s="34"/>
      <c r="G207" s="34"/>
      <c r="H207" s="34"/>
      <c r="I207" s="34"/>
      <c r="J207" s="14">
        <v>400000</v>
      </c>
      <c r="K207" s="14">
        <f t="shared" si="5"/>
        <v>-200000</v>
      </c>
      <c r="L207" s="14">
        <f t="shared" si="15"/>
        <v>200000</v>
      </c>
      <c r="M207" s="14">
        <f t="shared" si="15"/>
        <v>200000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6">
        <v>0</v>
      </c>
      <c r="AD207" s="5">
        <v>0</v>
      </c>
      <c r="AE207" s="6">
        <v>0</v>
      </c>
      <c r="AF207" s="5">
        <v>0</v>
      </c>
      <c r="AG207" s="2"/>
    </row>
    <row r="208" spans="1:33" ht="34.5" customHeight="1" outlineLevel="5" x14ac:dyDescent="0.25">
      <c r="A208" s="16" t="s">
        <v>51</v>
      </c>
      <c r="B208" s="33" t="s">
        <v>535</v>
      </c>
      <c r="C208" s="34" t="s">
        <v>3</v>
      </c>
      <c r="D208" s="34" t="s">
        <v>1</v>
      </c>
      <c r="E208" s="34"/>
      <c r="F208" s="34"/>
      <c r="G208" s="34"/>
      <c r="H208" s="34"/>
      <c r="I208" s="34"/>
      <c r="J208" s="14">
        <v>400000</v>
      </c>
      <c r="K208" s="14">
        <f t="shared" si="5"/>
        <v>-200000</v>
      </c>
      <c r="L208" s="14">
        <f t="shared" si="15"/>
        <v>200000</v>
      </c>
      <c r="M208" s="14">
        <f t="shared" si="15"/>
        <v>200000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6">
        <v>0</v>
      </c>
      <c r="AD208" s="5">
        <v>0</v>
      </c>
      <c r="AE208" s="6">
        <v>0</v>
      </c>
      <c r="AF208" s="5">
        <v>0</v>
      </c>
      <c r="AG208" s="2"/>
    </row>
    <row r="209" spans="1:33" ht="32.25" customHeight="1" outlineLevel="6" x14ac:dyDescent="0.25">
      <c r="A209" s="16" t="s">
        <v>52</v>
      </c>
      <c r="B209" s="33" t="s">
        <v>535</v>
      </c>
      <c r="C209" s="34" t="s">
        <v>5</v>
      </c>
      <c r="D209" s="34" t="s">
        <v>1</v>
      </c>
      <c r="E209" s="34"/>
      <c r="F209" s="34"/>
      <c r="G209" s="34"/>
      <c r="H209" s="34"/>
      <c r="I209" s="34"/>
      <c r="J209" s="14">
        <v>400000</v>
      </c>
      <c r="K209" s="14">
        <f t="shared" si="5"/>
        <v>-200000</v>
      </c>
      <c r="L209" s="14">
        <v>200000</v>
      </c>
      <c r="M209" s="14">
        <v>200000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6">
        <v>0</v>
      </c>
      <c r="AD209" s="5">
        <v>0</v>
      </c>
      <c r="AE209" s="6">
        <v>0</v>
      </c>
      <c r="AF209" s="5">
        <v>0</v>
      </c>
      <c r="AG209" s="2"/>
    </row>
    <row r="210" spans="1:33" ht="46.5" customHeight="1" outlineLevel="3" x14ac:dyDescent="0.25">
      <c r="A210" s="16" t="s">
        <v>867</v>
      </c>
      <c r="B210" s="33" t="s">
        <v>536</v>
      </c>
      <c r="C210" s="34" t="s">
        <v>1</v>
      </c>
      <c r="D210" s="34" t="s">
        <v>1</v>
      </c>
      <c r="E210" s="34"/>
      <c r="F210" s="34"/>
      <c r="G210" s="34"/>
      <c r="H210" s="34"/>
      <c r="I210" s="34"/>
      <c r="J210" s="14">
        <v>25000</v>
      </c>
      <c r="K210" s="14">
        <f t="shared" ref="K210:K277" si="16">M210-J210</f>
        <v>0</v>
      </c>
      <c r="L210" s="14">
        <f t="shared" ref="L210:M212" si="17">L211</f>
        <v>25000</v>
      </c>
      <c r="M210" s="14">
        <f t="shared" si="17"/>
        <v>25000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6">
        <v>0</v>
      </c>
      <c r="AD210" s="5">
        <v>0</v>
      </c>
      <c r="AE210" s="6">
        <v>0</v>
      </c>
      <c r="AF210" s="5">
        <v>0</v>
      </c>
      <c r="AG210" s="2"/>
    </row>
    <row r="211" spans="1:33" outlineLevel="4" x14ac:dyDescent="0.25">
      <c r="A211" s="16" t="s">
        <v>868</v>
      </c>
      <c r="B211" s="33" t="s">
        <v>537</v>
      </c>
      <c r="C211" s="34" t="s">
        <v>1</v>
      </c>
      <c r="D211" s="34" t="s">
        <v>1</v>
      </c>
      <c r="E211" s="34"/>
      <c r="F211" s="34"/>
      <c r="G211" s="34"/>
      <c r="H211" s="34"/>
      <c r="I211" s="34"/>
      <c r="J211" s="14">
        <v>25000</v>
      </c>
      <c r="K211" s="14">
        <f t="shared" si="16"/>
        <v>0</v>
      </c>
      <c r="L211" s="14">
        <f t="shared" si="17"/>
        <v>25000</v>
      </c>
      <c r="M211" s="14">
        <f t="shared" si="17"/>
        <v>25000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6">
        <v>0</v>
      </c>
      <c r="AD211" s="5">
        <v>0</v>
      </c>
      <c r="AE211" s="6">
        <v>0</v>
      </c>
      <c r="AF211" s="5">
        <v>0</v>
      </c>
      <c r="AG211" s="2"/>
    </row>
    <row r="212" spans="1:33" ht="30.75" customHeight="1" outlineLevel="5" x14ac:dyDescent="0.25">
      <c r="A212" s="16" t="s">
        <v>51</v>
      </c>
      <c r="B212" s="33" t="s">
        <v>537</v>
      </c>
      <c r="C212" s="34" t="s">
        <v>3</v>
      </c>
      <c r="D212" s="34" t="s">
        <v>1</v>
      </c>
      <c r="E212" s="34"/>
      <c r="F212" s="34"/>
      <c r="G212" s="34"/>
      <c r="H212" s="34"/>
      <c r="I212" s="34"/>
      <c r="J212" s="14">
        <v>25000</v>
      </c>
      <c r="K212" s="14">
        <f t="shared" si="16"/>
        <v>0</v>
      </c>
      <c r="L212" s="14">
        <f t="shared" si="17"/>
        <v>25000</v>
      </c>
      <c r="M212" s="14">
        <f t="shared" si="17"/>
        <v>25000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6">
        <v>0</v>
      </c>
      <c r="AD212" s="5">
        <v>0</v>
      </c>
      <c r="AE212" s="6">
        <v>0</v>
      </c>
      <c r="AF212" s="5">
        <v>0</v>
      </c>
      <c r="AG212" s="2"/>
    </row>
    <row r="213" spans="1:33" ht="32.25" customHeight="1" outlineLevel="6" x14ac:dyDescent="0.25">
      <c r="A213" s="16" t="s">
        <v>52</v>
      </c>
      <c r="B213" s="33" t="s">
        <v>537</v>
      </c>
      <c r="C213" s="34" t="s">
        <v>5</v>
      </c>
      <c r="D213" s="34" t="s">
        <v>1</v>
      </c>
      <c r="E213" s="34"/>
      <c r="F213" s="34"/>
      <c r="G213" s="34"/>
      <c r="H213" s="34"/>
      <c r="I213" s="34"/>
      <c r="J213" s="14">
        <v>25000</v>
      </c>
      <c r="K213" s="14">
        <f t="shared" si="16"/>
        <v>0</v>
      </c>
      <c r="L213" s="14">
        <v>25000</v>
      </c>
      <c r="M213" s="14">
        <v>25000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6">
        <v>0</v>
      </c>
      <c r="AD213" s="5">
        <v>0</v>
      </c>
      <c r="AE213" s="6">
        <v>0</v>
      </c>
      <c r="AF213" s="5">
        <v>0</v>
      </c>
      <c r="AG213" s="2"/>
    </row>
    <row r="214" spans="1:33" ht="30" outlineLevel="3" x14ac:dyDescent="0.25">
      <c r="A214" s="16" t="s">
        <v>895</v>
      </c>
      <c r="B214" s="33" t="s">
        <v>538</v>
      </c>
      <c r="C214" s="34" t="s">
        <v>1</v>
      </c>
      <c r="D214" s="34" t="s">
        <v>1</v>
      </c>
      <c r="E214" s="34"/>
      <c r="F214" s="34"/>
      <c r="G214" s="34"/>
      <c r="H214" s="34"/>
      <c r="I214" s="34"/>
      <c r="J214" s="14">
        <v>25000</v>
      </c>
      <c r="K214" s="14">
        <f t="shared" si="16"/>
        <v>75000</v>
      </c>
      <c r="L214" s="14">
        <f t="shared" ref="L214:M216" si="18">L215</f>
        <v>100000</v>
      </c>
      <c r="M214" s="14">
        <f t="shared" si="18"/>
        <v>100000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6">
        <v>0</v>
      </c>
      <c r="AD214" s="5">
        <v>0</v>
      </c>
      <c r="AE214" s="6">
        <v>0</v>
      </c>
      <c r="AF214" s="5">
        <v>0</v>
      </c>
      <c r="AG214" s="2"/>
    </row>
    <row r="215" spans="1:33" ht="33" customHeight="1" outlineLevel="4" x14ac:dyDescent="0.25">
      <c r="A215" s="16" t="s">
        <v>869</v>
      </c>
      <c r="B215" s="33" t="s">
        <v>539</v>
      </c>
      <c r="C215" s="34" t="s">
        <v>1</v>
      </c>
      <c r="D215" s="34" t="s">
        <v>1</v>
      </c>
      <c r="E215" s="34"/>
      <c r="F215" s="34"/>
      <c r="G215" s="34"/>
      <c r="H215" s="34"/>
      <c r="I215" s="34"/>
      <c r="J215" s="14">
        <v>25000</v>
      </c>
      <c r="K215" s="14">
        <f t="shared" si="16"/>
        <v>75000</v>
      </c>
      <c r="L215" s="14">
        <f t="shared" si="18"/>
        <v>100000</v>
      </c>
      <c r="M215" s="14">
        <f t="shared" si="18"/>
        <v>100000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6">
        <v>0</v>
      </c>
      <c r="AD215" s="5">
        <v>0</v>
      </c>
      <c r="AE215" s="6">
        <v>0</v>
      </c>
      <c r="AF215" s="5">
        <v>0</v>
      </c>
      <c r="AG215" s="2"/>
    </row>
    <row r="216" spans="1:33" ht="30" outlineLevel="5" x14ac:dyDescent="0.25">
      <c r="A216" s="16" t="s">
        <v>51</v>
      </c>
      <c r="B216" s="33" t="s">
        <v>539</v>
      </c>
      <c r="C216" s="34" t="s">
        <v>3</v>
      </c>
      <c r="D216" s="34" t="s">
        <v>1</v>
      </c>
      <c r="E216" s="34"/>
      <c r="F216" s="34"/>
      <c r="G216" s="34"/>
      <c r="H216" s="34"/>
      <c r="I216" s="34"/>
      <c r="J216" s="14">
        <v>25000</v>
      </c>
      <c r="K216" s="14">
        <f t="shared" si="16"/>
        <v>75000</v>
      </c>
      <c r="L216" s="14">
        <f t="shared" si="18"/>
        <v>100000</v>
      </c>
      <c r="M216" s="14">
        <f t="shared" si="18"/>
        <v>100000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6">
        <v>0</v>
      </c>
      <c r="AD216" s="5">
        <v>0</v>
      </c>
      <c r="AE216" s="6">
        <v>0</v>
      </c>
      <c r="AF216" s="5">
        <v>0</v>
      </c>
      <c r="AG216" s="2"/>
    </row>
    <row r="217" spans="1:33" ht="30" outlineLevel="6" x14ac:dyDescent="0.25">
      <c r="A217" s="16" t="s">
        <v>52</v>
      </c>
      <c r="B217" s="33" t="s">
        <v>539</v>
      </c>
      <c r="C217" s="34" t="s">
        <v>5</v>
      </c>
      <c r="D217" s="34" t="s">
        <v>1</v>
      </c>
      <c r="E217" s="34"/>
      <c r="F217" s="34"/>
      <c r="G217" s="34"/>
      <c r="H217" s="34"/>
      <c r="I217" s="34"/>
      <c r="J217" s="14">
        <v>25000</v>
      </c>
      <c r="K217" s="14">
        <f t="shared" si="16"/>
        <v>75000</v>
      </c>
      <c r="L217" s="14">
        <v>100000</v>
      </c>
      <c r="M217" s="14">
        <v>100000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6">
        <v>0</v>
      </c>
      <c r="AD217" s="5">
        <v>0</v>
      </c>
      <c r="AE217" s="6">
        <v>0</v>
      </c>
      <c r="AF217" s="5">
        <v>0</v>
      </c>
      <c r="AG217" s="2"/>
    </row>
    <row r="218" spans="1:33" ht="45" outlineLevel="3" x14ac:dyDescent="0.25">
      <c r="A218" s="16" t="s">
        <v>870</v>
      </c>
      <c r="B218" s="33" t="s">
        <v>540</v>
      </c>
      <c r="C218" s="34" t="s">
        <v>1</v>
      </c>
      <c r="D218" s="34" t="s">
        <v>1</v>
      </c>
      <c r="E218" s="34"/>
      <c r="F218" s="34"/>
      <c r="G218" s="34"/>
      <c r="H218" s="34"/>
      <c r="I218" s="34"/>
      <c r="J218" s="14">
        <v>100000</v>
      </c>
      <c r="K218" s="14">
        <f t="shared" si="16"/>
        <v>-75000</v>
      </c>
      <c r="L218" s="14">
        <f t="shared" ref="L218:M220" si="19">L219</f>
        <v>25000</v>
      </c>
      <c r="M218" s="14">
        <f t="shared" si="19"/>
        <v>25000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6">
        <v>0</v>
      </c>
      <c r="AD218" s="5">
        <v>0</v>
      </c>
      <c r="AE218" s="6">
        <v>0</v>
      </c>
      <c r="AF218" s="5">
        <v>0</v>
      </c>
      <c r="AG218" s="2"/>
    </row>
    <row r="219" spans="1:33" ht="30" outlineLevel="4" x14ac:dyDescent="0.25">
      <c r="A219" s="16" t="s">
        <v>872</v>
      </c>
      <c r="B219" s="33" t="s">
        <v>871</v>
      </c>
      <c r="C219" s="34" t="s">
        <v>1</v>
      </c>
      <c r="D219" s="34" t="s">
        <v>1</v>
      </c>
      <c r="E219" s="34"/>
      <c r="F219" s="34"/>
      <c r="G219" s="34"/>
      <c r="H219" s="34"/>
      <c r="I219" s="34"/>
      <c r="J219" s="14">
        <v>100000</v>
      </c>
      <c r="K219" s="14">
        <f t="shared" si="16"/>
        <v>-75000</v>
      </c>
      <c r="L219" s="14">
        <f t="shared" si="19"/>
        <v>25000</v>
      </c>
      <c r="M219" s="14">
        <f t="shared" si="19"/>
        <v>25000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6">
        <v>0</v>
      </c>
      <c r="AD219" s="5">
        <v>0</v>
      </c>
      <c r="AE219" s="6">
        <v>0</v>
      </c>
      <c r="AF219" s="5">
        <v>0</v>
      </c>
      <c r="AG219" s="2"/>
    </row>
    <row r="220" spans="1:33" ht="30.75" customHeight="1" outlineLevel="5" x14ac:dyDescent="0.25">
      <c r="A220" s="16" t="s">
        <v>51</v>
      </c>
      <c r="B220" s="33" t="s">
        <v>871</v>
      </c>
      <c r="C220" s="34" t="s">
        <v>3</v>
      </c>
      <c r="D220" s="34" t="s">
        <v>1</v>
      </c>
      <c r="E220" s="34"/>
      <c r="F220" s="34"/>
      <c r="G220" s="34"/>
      <c r="H220" s="34"/>
      <c r="I220" s="34"/>
      <c r="J220" s="14">
        <v>100000</v>
      </c>
      <c r="K220" s="14">
        <f t="shared" si="16"/>
        <v>-75000</v>
      </c>
      <c r="L220" s="14">
        <f t="shared" si="19"/>
        <v>25000</v>
      </c>
      <c r="M220" s="14">
        <f t="shared" si="19"/>
        <v>25000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6">
        <v>0</v>
      </c>
      <c r="AD220" s="5">
        <v>0</v>
      </c>
      <c r="AE220" s="6">
        <v>0</v>
      </c>
      <c r="AF220" s="5">
        <v>0</v>
      </c>
      <c r="AG220" s="2"/>
    </row>
    <row r="221" spans="1:33" ht="30.75" customHeight="1" outlineLevel="6" x14ac:dyDescent="0.25">
      <c r="A221" s="16" t="s">
        <v>52</v>
      </c>
      <c r="B221" s="33" t="s">
        <v>871</v>
      </c>
      <c r="C221" s="34" t="s">
        <v>5</v>
      </c>
      <c r="D221" s="34" t="s">
        <v>1</v>
      </c>
      <c r="E221" s="34"/>
      <c r="F221" s="34"/>
      <c r="G221" s="34"/>
      <c r="H221" s="34"/>
      <c r="I221" s="34"/>
      <c r="J221" s="14">
        <v>100000</v>
      </c>
      <c r="K221" s="14">
        <f t="shared" si="16"/>
        <v>-75000</v>
      </c>
      <c r="L221" s="14">
        <v>25000</v>
      </c>
      <c r="M221" s="14">
        <v>25000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6">
        <v>0</v>
      </c>
      <c r="AD221" s="5">
        <v>0</v>
      </c>
      <c r="AE221" s="6">
        <v>0</v>
      </c>
      <c r="AF221" s="5">
        <v>0</v>
      </c>
      <c r="AG221" s="2"/>
    </row>
    <row r="222" spans="1:33" ht="17.25" customHeight="1" outlineLevel="3" x14ac:dyDescent="0.25">
      <c r="A222" s="16" t="s">
        <v>873</v>
      </c>
      <c r="B222" s="33" t="s">
        <v>541</v>
      </c>
      <c r="C222" s="34" t="s">
        <v>1</v>
      </c>
      <c r="D222" s="34" t="s">
        <v>1</v>
      </c>
      <c r="E222" s="34"/>
      <c r="F222" s="34"/>
      <c r="G222" s="34"/>
      <c r="H222" s="34"/>
      <c r="I222" s="34"/>
      <c r="J222" s="14">
        <v>100000</v>
      </c>
      <c r="K222" s="14">
        <f t="shared" si="16"/>
        <v>0</v>
      </c>
      <c r="L222" s="14">
        <f t="shared" ref="L222:M224" si="20">L223</f>
        <v>100000</v>
      </c>
      <c r="M222" s="14">
        <f t="shared" si="20"/>
        <v>100000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6">
        <v>0</v>
      </c>
      <c r="AD222" s="5">
        <v>0</v>
      </c>
      <c r="AE222" s="6">
        <v>0</v>
      </c>
      <c r="AF222" s="5">
        <v>0</v>
      </c>
      <c r="AG222" s="2"/>
    </row>
    <row r="223" spans="1:33" ht="30" outlineLevel="4" x14ac:dyDescent="0.25">
      <c r="A223" s="16" t="s">
        <v>896</v>
      </c>
      <c r="B223" s="33" t="s">
        <v>542</v>
      </c>
      <c r="C223" s="34" t="s">
        <v>1</v>
      </c>
      <c r="D223" s="34" t="s">
        <v>1</v>
      </c>
      <c r="E223" s="34"/>
      <c r="F223" s="34"/>
      <c r="G223" s="34"/>
      <c r="H223" s="34"/>
      <c r="I223" s="34"/>
      <c r="J223" s="14">
        <v>100000</v>
      </c>
      <c r="K223" s="14">
        <f t="shared" si="16"/>
        <v>0</v>
      </c>
      <c r="L223" s="14">
        <f t="shared" si="20"/>
        <v>100000</v>
      </c>
      <c r="M223" s="14">
        <f t="shared" si="20"/>
        <v>100000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6">
        <v>0</v>
      </c>
      <c r="AD223" s="5">
        <v>0</v>
      </c>
      <c r="AE223" s="6">
        <v>0</v>
      </c>
      <c r="AF223" s="5">
        <v>0</v>
      </c>
      <c r="AG223" s="2"/>
    </row>
    <row r="224" spans="1:33" ht="30" customHeight="1" outlineLevel="5" x14ac:dyDescent="0.25">
      <c r="A224" s="16" t="s">
        <v>51</v>
      </c>
      <c r="B224" s="33" t="s">
        <v>542</v>
      </c>
      <c r="C224" s="34" t="s">
        <v>3</v>
      </c>
      <c r="D224" s="34" t="s">
        <v>1</v>
      </c>
      <c r="E224" s="34"/>
      <c r="F224" s="34"/>
      <c r="G224" s="34"/>
      <c r="H224" s="34"/>
      <c r="I224" s="34"/>
      <c r="J224" s="14">
        <v>100000</v>
      </c>
      <c r="K224" s="14">
        <f t="shared" si="16"/>
        <v>0</v>
      </c>
      <c r="L224" s="14">
        <f t="shared" si="20"/>
        <v>100000</v>
      </c>
      <c r="M224" s="14">
        <f t="shared" si="20"/>
        <v>100000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6">
        <v>0</v>
      </c>
      <c r="AD224" s="5">
        <v>0</v>
      </c>
      <c r="AE224" s="6">
        <v>0</v>
      </c>
      <c r="AF224" s="5">
        <v>0</v>
      </c>
      <c r="AG224" s="2"/>
    </row>
    <row r="225" spans="1:33" ht="32.25" customHeight="1" outlineLevel="6" x14ac:dyDescent="0.25">
      <c r="A225" s="16" t="s">
        <v>52</v>
      </c>
      <c r="B225" s="33" t="s">
        <v>542</v>
      </c>
      <c r="C225" s="34" t="s">
        <v>5</v>
      </c>
      <c r="D225" s="34" t="s">
        <v>1</v>
      </c>
      <c r="E225" s="34"/>
      <c r="F225" s="34"/>
      <c r="G225" s="34"/>
      <c r="H225" s="34"/>
      <c r="I225" s="34"/>
      <c r="J225" s="14">
        <v>100000</v>
      </c>
      <c r="K225" s="14">
        <f t="shared" si="16"/>
        <v>0</v>
      </c>
      <c r="L225" s="14">
        <v>100000</v>
      </c>
      <c r="M225" s="14">
        <v>100000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6">
        <v>0</v>
      </c>
      <c r="AD225" s="5">
        <v>0</v>
      </c>
      <c r="AE225" s="6">
        <v>0</v>
      </c>
      <c r="AF225" s="5">
        <v>0</v>
      </c>
      <c r="AG225" s="2"/>
    </row>
    <row r="226" spans="1:33" ht="18" customHeight="1" outlineLevel="3" x14ac:dyDescent="0.25">
      <c r="A226" s="16" t="s">
        <v>176</v>
      </c>
      <c r="B226" s="33" t="s">
        <v>543</v>
      </c>
      <c r="C226" s="34" t="s">
        <v>1</v>
      </c>
      <c r="D226" s="34" t="s">
        <v>1</v>
      </c>
      <c r="E226" s="34"/>
      <c r="F226" s="34"/>
      <c r="G226" s="34"/>
      <c r="H226" s="34"/>
      <c r="I226" s="34"/>
      <c r="J226" s="14">
        <v>50000</v>
      </c>
      <c r="K226" s="14">
        <f t="shared" si="16"/>
        <v>0</v>
      </c>
      <c r="L226" s="14">
        <f t="shared" ref="L226:M232" si="21">L227</f>
        <v>50000</v>
      </c>
      <c r="M226" s="14">
        <f t="shared" si="21"/>
        <v>50000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6">
        <v>0</v>
      </c>
      <c r="AD226" s="5">
        <v>0</v>
      </c>
      <c r="AE226" s="6">
        <v>0</v>
      </c>
      <c r="AF226" s="5">
        <v>0</v>
      </c>
      <c r="AG226" s="2"/>
    </row>
    <row r="227" spans="1:33" ht="30" outlineLevel="4" x14ac:dyDescent="0.25">
      <c r="A227" s="16" t="s">
        <v>874</v>
      </c>
      <c r="B227" s="33" t="s">
        <v>544</v>
      </c>
      <c r="C227" s="34" t="s">
        <v>1</v>
      </c>
      <c r="D227" s="34" t="s">
        <v>1</v>
      </c>
      <c r="E227" s="34"/>
      <c r="F227" s="34"/>
      <c r="G227" s="34"/>
      <c r="H227" s="34"/>
      <c r="I227" s="34"/>
      <c r="J227" s="14">
        <v>50000</v>
      </c>
      <c r="K227" s="14">
        <f t="shared" si="16"/>
        <v>0</v>
      </c>
      <c r="L227" s="14">
        <f t="shared" si="21"/>
        <v>50000</v>
      </c>
      <c r="M227" s="14">
        <f t="shared" si="21"/>
        <v>50000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6">
        <v>0</v>
      </c>
      <c r="AD227" s="5">
        <v>0</v>
      </c>
      <c r="AE227" s="6">
        <v>0</v>
      </c>
      <c r="AF227" s="5">
        <v>0</v>
      </c>
      <c r="AG227" s="2"/>
    </row>
    <row r="228" spans="1:33" ht="30" outlineLevel="5" x14ac:dyDescent="0.25">
      <c r="A228" s="16" t="s">
        <v>51</v>
      </c>
      <c r="B228" s="33" t="s">
        <v>544</v>
      </c>
      <c r="C228" s="34" t="s">
        <v>3</v>
      </c>
      <c r="D228" s="34" t="s">
        <v>1</v>
      </c>
      <c r="E228" s="34"/>
      <c r="F228" s="34"/>
      <c r="G228" s="34"/>
      <c r="H228" s="34"/>
      <c r="I228" s="34"/>
      <c r="J228" s="14">
        <v>50000</v>
      </c>
      <c r="K228" s="14">
        <f t="shared" si="16"/>
        <v>0</v>
      </c>
      <c r="L228" s="14">
        <f t="shared" si="21"/>
        <v>50000</v>
      </c>
      <c r="M228" s="14">
        <f t="shared" si="21"/>
        <v>50000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6">
        <v>0</v>
      </c>
      <c r="AD228" s="5">
        <v>0</v>
      </c>
      <c r="AE228" s="6">
        <v>0</v>
      </c>
      <c r="AF228" s="5">
        <v>0</v>
      </c>
      <c r="AG228" s="2"/>
    </row>
    <row r="229" spans="1:33" ht="30" outlineLevel="6" x14ac:dyDescent="0.25">
      <c r="A229" s="16" t="s">
        <v>52</v>
      </c>
      <c r="B229" s="33" t="s">
        <v>544</v>
      </c>
      <c r="C229" s="34" t="s">
        <v>5</v>
      </c>
      <c r="D229" s="34" t="s">
        <v>1</v>
      </c>
      <c r="E229" s="34"/>
      <c r="F229" s="34"/>
      <c r="G229" s="34"/>
      <c r="H229" s="34"/>
      <c r="I229" s="34"/>
      <c r="J229" s="14">
        <v>50000</v>
      </c>
      <c r="K229" s="14">
        <f t="shared" si="16"/>
        <v>0</v>
      </c>
      <c r="L229" s="14">
        <v>50000</v>
      </c>
      <c r="M229" s="14">
        <v>50000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6">
        <v>0</v>
      </c>
      <c r="AD229" s="5">
        <v>0</v>
      </c>
      <c r="AE229" s="6">
        <v>0</v>
      </c>
      <c r="AF229" s="5">
        <v>0</v>
      </c>
      <c r="AG229" s="2"/>
    </row>
    <row r="230" spans="1:33" ht="21" customHeight="1" outlineLevel="3" x14ac:dyDescent="0.25">
      <c r="A230" s="16" t="s">
        <v>877</v>
      </c>
      <c r="B230" s="33" t="s">
        <v>875</v>
      </c>
      <c r="C230" s="34" t="s">
        <v>1</v>
      </c>
      <c r="D230" s="34" t="s">
        <v>1</v>
      </c>
      <c r="E230" s="34"/>
      <c r="F230" s="34"/>
      <c r="G230" s="34"/>
      <c r="H230" s="34"/>
      <c r="I230" s="34"/>
      <c r="J230" s="14">
        <v>50000</v>
      </c>
      <c r="K230" s="14">
        <f t="shared" ref="K230:K233" si="22">M230-J230</f>
        <v>0</v>
      </c>
      <c r="L230" s="14">
        <f t="shared" si="21"/>
        <v>50000</v>
      </c>
      <c r="M230" s="14">
        <f t="shared" si="21"/>
        <v>50000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6">
        <v>0</v>
      </c>
      <c r="AD230" s="5">
        <v>0</v>
      </c>
      <c r="AE230" s="6">
        <v>0</v>
      </c>
      <c r="AF230" s="5">
        <v>0</v>
      </c>
      <c r="AG230" s="2"/>
    </row>
    <row r="231" spans="1:33" ht="17.25" customHeight="1" outlineLevel="4" x14ac:dyDescent="0.25">
      <c r="A231" s="16" t="s">
        <v>878</v>
      </c>
      <c r="B231" s="33" t="s">
        <v>876</v>
      </c>
      <c r="C231" s="34" t="s">
        <v>1</v>
      </c>
      <c r="D231" s="34" t="s">
        <v>1</v>
      </c>
      <c r="E231" s="34"/>
      <c r="F231" s="34"/>
      <c r="G231" s="34"/>
      <c r="H231" s="34"/>
      <c r="I231" s="34"/>
      <c r="J231" s="14">
        <v>50000</v>
      </c>
      <c r="K231" s="14">
        <f t="shared" si="22"/>
        <v>0</v>
      </c>
      <c r="L231" s="14">
        <f t="shared" si="21"/>
        <v>50000</v>
      </c>
      <c r="M231" s="14">
        <f t="shared" si="21"/>
        <v>50000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6">
        <v>0</v>
      </c>
      <c r="AD231" s="5">
        <v>0</v>
      </c>
      <c r="AE231" s="6">
        <v>0</v>
      </c>
      <c r="AF231" s="5">
        <v>0</v>
      </c>
      <c r="AG231" s="2"/>
    </row>
    <row r="232" spans="1:33" ht="30" outlineLevel="5" x14ac:dyDescent="0.25">
      <c r="A232" s="16" t="s">
        <v>51</v>
      </c>
      <c r="B232" s="33" t="s">
        <v>876</v>
      </c>
      <c r="C232" s="34" t="s">
        <v>3</v>
      </c>
      <c r="D232" s="34" t="s">
        <v>1</v>
      </c>
      <c r="E232" s="34"/>
      <c r="F232" s="34"/>
      <c r="G232" s="34"/>
      <c r="H232" s="34"/>
      <c r="I232" s="34"/>
      <c r="J232" s="14">
        <v>50000</v>
      </c>
      <c r="K232" s="14">
        <f t="shared" si="22"/>
        <v>0</v>
      </c>
      <c r="L232" s="14">
        <f t="shared" si="21"/>
        <v>50000</v>
      </c>
      <c r="M232" s="14">
        <f t="shared" si="21"/>
        <v>50000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6">
        <v>0</v>
      </c>
      <c r="AD232" s="5">
        <v>0</v>
      </c>
      <c r="AE232" s="6">
        <v>0</v>
      </c>
      <c r="AF232" s="5">
        <v>0</v>
      </c>
      <c r="AG232" s="2"/>
    </row>
    <row r="233" spans="1:33" ht="30" outlineLevel="6" x14ac:dyDescent="0.25">
      <c r="A233" s="16" t="s">
        <v>52</v>
      </c>
      <c r="B233" s="33" t="s">
        <v>876</v>
      </c>
      <c r="C233" s="34" t="s">
        <v>5</v>
      </c>
      <c r="D233" s="34" t="s">
        <v>1</v>
      </c>
      <c r="E233" s="34"/>
      <c r="F233" s="34"/>
      <c r="G233" s="34"/>
      <c r="H233" s="34"/>
      <c r="I233" s="34"/>
      <c r="J233" s="14">
        <v>50000</v>
      </c>
      <c r="K233" s="14">
        <f t="shared" si="22"/>
        <v>0</v>
      </c>
      <c r="L233" s="14">
        <v>50000</v>
      </c>
      <c r="M233" s="14">
        <v>50000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6">
        <v>0</v>
      </c>
      <c r="AD233" s="5">
        <v>0</v>
      </c>
      <c r="AE233" s="6">
        <v>0</v>
      </c>
      <c r="AF233" s="5">
        <v>0</v>
      </c>
      <c r="AG233" s="2"/>
    </row>
    <row r="234" spans="1:33" ht="31.5" customHeight="1" outlineLevel="1" x14ac:dyDescent="0.25">
      <c r="A234" s="16" t="s">
        <v>177</v>
      </c>
      <c r="B234" s="33" t="s">
        <v>545</v>
      </c>
      <c r="C234" s="34" t="s">
        <v>1</v>
      </c>
      <c r="D234" s="34" t="s">
        <v>1</v>
      </c>
      <c r="E234" s="34"/>
      <c r="F234" s="34"/>
      <c r="G234" s="34"/>
      <c r="H234" s="34"/>
      <c r="I234" s="34"/>
      <c r="J234" s="14">
        <v>5209204</v>
      </c>
      <c r="K234" s="14">
        <f t="shared" si="16"/>
        <v>1305236</v>
      </c>
      <c r="L234" s="14">
        <f>L235</f>
        <v>6514440</v>
      </c>
      <c r="M234" s="14">
        <f>M235</f>
        <v>6514440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6">
        <v>0.58178675859113982</v>
      </c>
      <c r="AD234" s="5">
        <v>0</v>
      </c>
      <c r="AE234" s="6">
        <v>0</v>
      </c>
      <c r="AF234" s="5">
        <v>0</v>
      </c>
      <c r="AG234" s="2"/>
    </row>
    <row r="235" spans="1:33" ht="20.25" customHeight="1" outlineLevel="3" x14ac:dyDescent="0.25">
      <c r="A235" s="16" t="s">
        <v>178</v>
      </c>
      <c r="B235" s="33" t="s">
        <v>546</v>
      </c>
      <c r="C235" s="34" t="s">
        <v>1</v>
      </c>
      <c r="D235" s="34" t="s">
        <v>1</v>
      </c>
      <c r="E235" s="34"/>
      <c r="F235" s="34"/>
      <c r="G235" s="34"/>
      <c r="H235" s="34"/>
      <c r="I235" s="34"/>
      <c r="J235" s="14">
        <v>5209204</v>
      </c>
      <c r="K235" s="14">
        <f t="shared" si="16"/>
        <v>1305236</v>
      </c>
      <c r="L235" s="14">
        <f>L236</f>
        <v>6514440</v>
      </c>
      <c r="M235" s="14">
        <f>M236</f>
        <v>6514440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6">
        <v>0.58178675859113982</v>
      </c>
      <c r="AD235" s="5">
        <v>0</v>
      </c>
      <c r="AE235" s="6">
        <v>0</v>
      </c>
      <c r="AF235" s="5">
        <v>0</v>
      </c>
      <c r="AG235" s="2"/>
    </row>
    <row r="236" spans="1:33" ht="30" outlineLevel="4" x14ac:dyDescent="0.25">
      <c r="A236" s="16" t="s">
        <v>179</v>
      </c>
      <c r="B236" s="33" t="s">
        <v>547</v>
      </c>
      <c r="C236" s="34" t="s">
        <v>1</v>
      </c>
      <c r="D236" s="34" t="s">
        <v>1</v>
      </c>
      <c r="E236" s="34"/>
      <c r="F236" s="34"/>
      <c r="G236" s="34"/>
      <c r="H236" s="34"/>
      <c r="I236" s="34"/>
      <c r="J236" s="14">
        <v>5209204</v>
      </c>
      <c r="K236" s="14">
        <f t="shared" si="16"/>
        <v>1305236</v>
      </c>
      <c r="L236" s="14">
        <f>L237+L240</f>
        <v>6514440</v>
      </c>
      <c r="M236" s="14">
        <f>M237+M240</f>
        <v>6514440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6">
        <v>0.58178675859113982</v>
      </c>
      <c r="AD236" s="5">
        <v>0</v>
      </c>
      <c r="AE236" s="6">
        <v>0</v>
      </c>
      <c r="AF236" s="5">
        <v>0</v>
      </c>
      <c r="AG236" s="2"/>
    </row>
    <row r="237" spans="1:33" ht="60" customHeight="1" outlineLevel="5" x14ac:dyDescent="0.25">
      <c r="A237" s="16" t="s">
        <v>102</v>
      </c>
      <c r="B237" s="33" t="s">
        <v>547</v>
      </c>
      <c r="C237" s="34" t="s">
        <v>16</v>
      </c>
      <c r="D237" s="34" t="s">
        <v>1</v>
      </c>
      <c r="E237" s="34"/>
      <c r="F237" s="34"/>
      <c r="G237" s="34"/>
      <c r="H237" s="34"/>
      <c r="I237" s="34"/>
      <c r="J237" s="14">
        <v>3719204</v>
      </c>
      <c r="K237" s="14">
        <f t="shared" si="16"/>
        <v>1218778.4900000002</v>
      </c>
      <c r="L237" s="14">
        <f>L238</f>
        <v>4937982.49</v>
      </c>
      <c r="M237" s="14">
        <f>M238</f>
        <v>4937982.49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6">
        <v>0.6084577587032064</v>
      </c>
      <c r="AD237" s="5">
        <v>0</v>
      </c>
      <c r="AE237" s="6">
        <v>0</v>
      </c>
      <c r="AF237" s="5">
        <v>0</v>
      </c>
      <c r="AG237" s="2"/>
    </row>
    <row r="238" spans="1:33" ht="22.5" customHeight="1" outlineLevel="6" x14ac:dyDescent="0.25">
      <c r="A238" s="16" t="s">
        <v>161</v>
      </c>
      <c r="B238" s="33" t="s">
        <v>547</v>
      </c>
      <c r="C238" s="34" t="s">
        <v>18</v>
      </c>
      <c r="D238" s="34" t="s">
        <v>1</v>
      </c>
      <c r="E238" s="34"/>
      <c r="F238" s="34"/>
      <c r="G238" s="34"/>
      <c r="H238" s="34"/>
      <c r="I238" s="34"/>
      <c r="J238" s="14">
        <v>3719204</v>
      </c>
      <c r="K238" s="14">
        <f t="shared" si="16"/>
        <v>1218778.4900000002</v>
      </c>
      <c r="L238" s="14">
        <v>4937982.49</v>
      </c>
      <c r="M238" s="14">
        <v>4937982.49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6">
        <v>0.6084577587032064</v>
      </c>
      <c r="AD238" s="5">
        <v>0</v>
      </c>
      <c r="AE238" s="6">
        <v>0</v>
      </c>
      <c r="AF238" s="5">
        <v>0</v>
      </c>
      <c r="AG238" s="2"/>
    </row>
    <row r="239" spans="1:33" ht="32.25" customHeight="1" outlineLevel="5" x14ac:dyDescent="0.25">
      <c r="A239" s="16" t="s">
        <v>51</v>
      </c>
      <c r="B239" s="33" t="s">
        <v>547</v>
      </c>
      <c r="C239" s="34" t="s">
        <v>3</v>
      </c>
      <c r="D239" s="34" t="s">
        <v>1</v>
      </c>
      <c r="E239" s="34"/>
      <c r="F239" s="34"/>
      <c r="G239" s="34"/>
      <c r="H239" s="34"/>
      <c r="I239" s="34"/>
      <c r="J239" s="14">
        <v>1490000</v>
      </c>
      <c r="K239" s="14">
        <f t="shared" si="16"/>
        <v>86457.510000000009</v>
      </c>
      <c r="L239" s="14">
        <f>L240</f>
        <v>1576457.51</v>
      </c>
      <c r="M239" s="14">
        <f>M240</f>
        <v>1576457.51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6">
        <v>0.51521300671140935</v>
      </c>
      <c r="AD239" s="5">
        <v>0</v>
      </c>
      <c r="AE239" s="6">
        <v>0</v>
      </c>
      <c r="AF239" s="5">
        <v>0</v>
      </c>
      <c r="AG239" s="2"/>
    </row>
    <row r="240" spans="1:33" ht="30" outlineLevel="6" x14ac:dyDescent="0.25">
      <c r="A240" s="16" t="s">
        <v>52</v>
      </c>
      <c r="B240" s="33" t="s">
        <v>547</v>
      </c>
      <c r="C240" s="34" t="s">
        <v>5</v>
      </c>
      <c r="D240" s="34" t="s">
        <v>1</v>
      </c>
      <c r="E240" s="34"/>
      <c r="F240" s="34"/>
      <c r="G240" s="34"/>
      <c r="H240" s="34"/>
      <c r="I240" s="34"/>
      <c r="J240" s="14">
        <v>1490000</v>
      </c>
      <c r="K240" s="14">
        <f t="shared" si="16"/>
        <v>86457.510000000009</v>
      </c>
      <c r="L240" s="14">
        <v>1576457.51</v>
      </c>
      <c r="M240" s="14">
        <v>1576457.51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6">
        <v>0.51521300671140935</v>
      </c>
      <c r="AD240" s="5">
        <v>0</v>
      </c>
      <c r="AE240" s="6">
        <v>0</v>
      </c>
      <c r="AF240" s="5">
        <v>0</v>
      </c>
      <c r="AG240" s="2"/>
    </row>
    <row r="241" spans="1:33" ht="31.5" customHeight="1" x14ac:dyDescent="0.25">
      <c r="A241" s="29" t="s">
        <v>180</v>
      </c>
      <c r="B241" s="30" t="s">
        <v>548</v>
      </c>
      <c r="C241" s="31" t="s">
        <v>1</v>
      </c>
      <c r="D241" s="31" t="s">
        <v>1</v>
      </c>
      <c r="E241" s="31"/>
      <c r="F241" s="31"/>
      <c r="G241" s="31"/>
      <c r="H241" s="31"/>
      <c r="I241" s="31"/>
      <c r="J241" s="32">
        <v>156726043.31999999</v>
      </c>
      <c r="K241" s="32">
        <f t="shared" si="16"/>
        <v>-5614330.3199999928</v>
      </c>
      <c r="L241" s="32">
        <f>L243+L259+L263+L358+L374+L381+L385+L393+L397+L402+L409+L416</f>
        <v>150711341</v>
      </c>
      <c r="M241" s="32">
        <f>M243+M259+M263+M358+M374+M381+M385+M393+M397+M402+M409+M416</f>
        <v>151111713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6">
        <v>0.53141666756409189</v>
      </c>
      <c r="AD241" s="5">
        <v>0</v>
      </c>
      <c r="AE241" s="6">
        <v>0</v>
      </c>
      <c r="AF241" s="5">
        <v>0</v>
      </c>
      <c r="AG241" s="2"/>
    </row>
    <row r="242" spans="1:33" ht="30" hidden="1" outlineLevel="2" x14ac:dyDescent="0.25">
      <c r="A242" s="16" t="s">
        <v>180</v>
      </c>
      <c r="B242" s="33" t="s">
        <v>19</v>
      </c>
      <c r="C242" s="34" t="s">
        <v>1</v>
      </c>
      <c r="D242" s="34" t="s">
        <v>1</v>
      </c>
      <c r="E242" s="34"/>
      <c r="F242" s="34"/>
      <c r="G242" s="34"/>
      <c r="H242" s="34"/>
      <c r="I242" s="34"/>
      <c r="J242" s="14">
        <v>113897607.31999999</v>
      </c>
      <c r="K242" s="14">
        <f t="shared" si="16"/>
        <v>0.26000000536441803</v>
      </c>
      <c r="L242" s="14">
        <v>113897607.58</v>
      </c>
      <c r="M242" s="14">
        <v>113897607.58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6">
        <v>0.55206962074101895</v>
      </c>
      <c r="AD242" s="5">
        <v>0</v>
      </c>
      <c r="AE242" s="6">
        <v>0</v>
      </c>
      <c r="AF242" s="5">
        <v>0</v>
      </c>
      <c r="AG242" s="2"/>
    </row>
    <row r="243" spans="1:33" ht="23.25" customHeight="1" outlineLevel="3" x14ac:dyDescent="0.25">
      <c r="A243" s="16" t="s">
        <v>181</v>
      </c>
      <c r="B243" s="33" t="s">
        <v>549</v>
      </c>
      <c r="C243" s="34" t="s">
        <v>1</v>
      </c>
      <c r="D243" s="34" t="s">
        <v>1</v>
      </c>
      <c r="E243" s="34"/>
      <c r="F243" s="34"/>
      <c r="G243" s="34"/>
      <c r="H243" s="34"/>
      <c r="I243" s="34"/>
      <c r="J243" s="14">
        <v>39842700.68</v>
      </c>
      <c r="K243" s="14">
        <f t="shared" si="16"/>
        <v>5300534.32</v>
      </c>
      <c r="L243" s="14">
        <f>L244+L251+L256</f>
        <v>45359794</v>
      </c>
      <c r="M243" s="14">
        <f>M244+M251+M256</f>
        <v>45143235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6">
        <v>0.54709287778154125</v>
      </c>
      <c r="AD243" s="5">
        <v>0</v>
      </c>
      <c r="AE243" s="6">
        <v>0</v>
      </c>
      <c r="AF243" s="5">
        <v>0</v>
      </c>
      <c r="AG243" s="2"/>
    </row>
    <row r="244" spans="1:33" ht="21" customHeight="1" outlineLevel="4" x14ac:dyDescent="0.25">
      <c r="A244" s="16" t="s">
        <v>182</v>
      </c>
      <c r="B244" s="33" t="s">
        <v>550</v>
      </c>
      <c r="C244" s="34" t="s">
        <v>1</v>
      </c>
      <c r="D244" s="34" t="s">
        <v>1</v>
      </c>
      <c r="E244" s="34"/>
      <c r="F244" s="34"/>
      <c r="G244" s="34"/>
      <c r="H244" s="34"/>
      <c r="I244" s="34"/>
      <c r="J244" s="14">
        <v>39242700.68</v>
      </c>
      <c r="K244" s="14">
        <f t="shared" si="16"/>
        <v>5006534.32</v>
      </c>
      <c r="L244" s="14">
        <f>L245+L247+L249</f>
        <v>44249235</v>
      </c>
      <c r="M244" s="14">
        <f>M245+M247+M249</f>
        <v>44249235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6">
        <v>0.55283845949411059</v>
      </c>
      <c r="AD244" s="5">
        <v>0</v>
      </c>
      <c r="AE244" s="6">
        <v>0</v>
      </c>
      <c r="AF244" s="5">
        <v>0</v>
      </c>
      <c r="AG244" s="2"/>
    </row>
    <row r="245" spans="1:33" ht="63" customHeight="1" outlineLevel="5" x14ac:dyDescent="0.25">
      <c r="A245" s="16" t="s">
        <v>104</v>
      </c>
      <c r="B245" s="33" t="s">
        <v>550</v>
      </c>
      <c r="C245" s="34" t="s">
        <v>16</v>
      </c>
      <c r="D245" s="34" t="s">
        <v>1</v>
      </c>
      <c r="E245" s="34"/>
      <c r="F245" s="34"/>
      <c r="G245" s="34"/>
      <c r="H245" s="34"/>
      <c r="I245" s="34"/>
      <c r="J245" s="14">
        <v>36769879.68</v>
      </c>
      <c r="K245" s="14">
        <f t="shared" si="16"/>
        <v>4917355.32</v>
      </c>
      <c r="L245" s="14">
        <f>L246</f>
        <v>41687235</v>
      </c>
      <c r="M245" s="14">
        <f>M246</f>
        <v>41687235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6">
        <v>0.56555861620921133</v>
      </c>
      <c r="AD245" s="5">
        <v>0</v>
      </c>
      <c r="AE245" s="6">
        <v>0</v>
      </c>
      <c r="AF245" s="5">
        <v>0</v>
      </c>
      <c r="AG245" s="2"/>
    </row>
    <row r="246" spans="1:33" outlineLevel="6" x14ac:dyDescent="0.25">
      <c r="A246" s="16" t="s">
        <v>161</v>
      </c>
      <c r="B246" s="33" t="s">
        <v>550</v>
      </c>
      <c r="C246" s="34" t="s">
        <v>18</v>
      </c>
      <c r="D246" s="34" t="s">
        <v>1</v>
      </c>
      <c r="E246" s="34"/>
      <c r="F246" s="34"/>
      <c r="G246" s="34"/>
      <c r="H246" s="34"/>
      <c r="I246" s="34"/>
      <c r="J246" s="14">
        <v>36769879.68</v>
      </c>
      <c r="K246" s="14">
        <f t="shared" si="16"/>
        <v>4917355.32</v>
      </c>
      <c r="L246" s="14">
        <v>41687235</v>
      </c>
      <c r="M246" s="14">
        <v>41687235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6">
        <v>0.56555861620921133</v>
      </c>
      <c r="AD246" s="5">
        <v>0</v>
      </c>
      <c r="AE246" s="6">
        <v>0</v>
      </c>
      <c r="AF246" s="5">
        <v>0</v>
      </c>
      <c r="AG246" s="2"/>
    </row>
    <row r="247" spans="1:33" ht="35.25" customHeight="1" outlineLevel="5" x14ac:dyDescent="0.25">
      <c r="A247" s="16" t="s">
        <v>51</v>
      </c>
      <c r="B247" s="33" t="s">
        <v>550</v>
      </c>
      <c r="C247" s="34" t="s">
        <v>3</v>
      </c>
      <c r="D247" s="34" t="s">
        <v>1</v>
      </c>
      <c r="E247" s="34"/>
      <c r="F247" s="34"/>
      <c r="G247" s="34"/>
      <c r="H247" s="34"/>
      <c r="I247" s="34"/>
      <c r="J247" s="14">
        <v>2460821</v>
      </c>
      <c r="K247" s="14">
        <f t="shared" si="16"/>
        <v>89179</v>
      </c>
      <c r="L247" s="14">
        <f>L248</f>
        <v>2550000</v>
      </c>
      <c r="M247" s="14">
        <f>M248</f>
        <v>2550000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6">
        <v>0.37169976968271617</v>
      </c>
      <c r="AD247" s="5">
        <v>0</v>
      </c>
      <c r="AE247" s="6">
        <v>0</v>
      </c>
      <c r="AF247" s="5">
        <v>0</v>
      </c>
      <c r="AG247" s="2"/>
    </row>
    <row r="248" spans="1:33" ht="30" outlineLevel="6" x14ac:dyDescent="0.25">
      <c r="A248" s="16" t="s">
        <v>52</v>
      </c>
      <c r="B248" s="33" t="s">
        <v>550</v>
      </c>
      <c r="C248" s="34" t="s">
        <v>5</v>
      </c>
      <c r="D248" s="34" t="s">
        <v>1</v>
      </c>
      <c r="E248" s="34"/>
      <c r="F248" s="34"/>
      <c r="G248" s="34"/>
      <c r="H248" s="34"/>
      <c r="I248" s="34"/>
      <c r="J248" s="14">
        <v>2460821</v>
      </c>
      <c r="K248" s="14">
        <f t="shared" si="16"/>
        <v>89179</v>
      </c>
      <c r="L248" s="15">
        <v>2550000</v>
      </c>
      <c r="M248" s="15">
        <v>2550000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6">
        <v>0.37169976968271617</v>
      </c>
      <c r="AD248" s="5">
        <v>0</v>
      </c>
      <c r="AE248" s="6">
        <v>0</v>
      </c>
      <c r="AF248" s="5">
        <v>0</v>
      </c>
      <c r="AG248" s="2"/>
    </row>
    <row r="249" spans="1:33" outlineLevel="5" x14ac:dyDescent="0.25">
      <c r="A249" s="16" t="s">
        <v>73</v>
      </c>
      <c r="B249" s="33" t="s">
        <v>550</v>
      </c>
      <c r="C249" s="34" t="s">
        <v>13</v>
      </c>
      <c r="D249" s="34" t="s">
        <v>1</v>
      </c>
      <c r="E249" s="34"/>
      <c r="F249" s="34"/>
      <c r="G249" s="34"/>
      <c r="H249" s="34"/>
      <c r="I249" s="34"/>
      <c r="J249" s="14">
        <v>12000</v>
      </c>
      <c r="K249" s="14">
        <f t="shared" si="16"/>
        <v>0</v>
      </c>
      <c r="L249" s="14">
        <f>L250</f>
        <v>12000</v>
      </c>
      <c r="M249" s="14">
        <f>M250</f>
        <v>12000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6">
        <v>5.4057500000000001E-2</v>
      </c>
      <c r="AD249" s="5">
        <v>0</v>
      </c>
      <c r="AE249" s="6">
        <v>0</v>
      </c>
      <c r="AF249" s="5">
        <v>0</v>
      </c>
      <c r="AG249" s="2"/>
    </row>
    <row r="250" spans="1:33" outlineLevel="6" x14ac:dyDescent="0.25">
      <c r="A250" s="16" t="s">
        <v>74</v>
      </c>
      <c r="B250" s="33" t="s">
        <v>550</v>
      </c>
      <c r="C250" s="34" t="s">
        <v>14</v>
      </c>
      <c r="D250" s="34" t="s">
        <v>1</v>
      </c>
      <c r="E250" s="34"/>
      <c r="F250" s="34"/>
      <c r="G250" s="34"/>
      <c r="H250" s="34"/>
      <c r="I250" s="34"/>
      <c r="J250" s="14">
        <v>12000</v>
      </c>
      <c r="K250" s="14">
        <f t="shared" si="16"/>
        <v>0</v>
      </c>
      <c r="L250" s="14">
        <v>12000</v>
      </c>
      <c r="M250" s="14">
        <v>12000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6">
        <v>5.4057500000000001E-2</v>
      </c>
      <c r="AD250" s="5">
        <v>0</v>
      </c>
      <c r="AE250" s="6">
        <v>0</v>
      </c>
      <c r="AF250" s="5">
        <v>0</v>
      </c>
      <c r="AG250" s="2"/>
    </row>
    <row r="251" spans="1:33" ht="30" outlineLevel="4" x14ac:dyDescent="0.25">
      <c r="A251" s="16" t="s">
        <v>183</v>
      </c>
      <c r="B251" s="33" t="s">
        <v>551</v>
      </c>
      <c r="C251" s="34" t="s">
        <v>1</v>
      </c>
      <c r="D251" s="34" t="s">
        <v>1</v>
      </c>
      <c r="E251" s="34"/>
      <c r="F251" s="34"/>
      <c r="G251" s="34"/>
      <c r="H251" s="34"/>
      <c r="I251" s="34"/>
      <c r="J251" s="14">
        <v>600000</v>
      </c>
      <c r="K251" s="14">
        <f t="shared" si="16"/>
        <v>294000</v>
      </c>
      <c r="L251" s="14">
        <f>L252+L254</f>
        <v>784000</v>
      </c>
      <c r="M251" s="14">
        <f>M252+M254</f>
        <v>894000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6">
        <v>0.17032666666666665</v>
      </c>
      <c r="AD251" s="5">
        <v>0</v>
      </c>
      <c r="AE251" s="6">
        <v>0</v>
      </c>
      <c r="AF251" s="5">
        <v>0</v>
      </c>
      <c r="AG251" s="2"/>
    </row>
    <row r="252" spans="1:33" ht="60" customHeight="1" outlineLevel="5" x14ac:dyDescent="0.25">
      <c r="A252" s="16" t="s">
        <v>104</v>
      </c>
      <c r="B252" s="33" t="s">
        <v>551</v>
      </c>
      <c r="C252" s="34" t="s">
        <v>16</v>
      </c>
      <c r="D252" s="34" t="s">
        <v>1</v>
      </c>
      <c r="E252" s="34"/>
      <c r="F252" s="34"/>
      <c r="G252" s="34"/>
      <c r="H252" s="34"/>
      <c r="I252" s="34"/>
      <c r="J252" s="14">
        <v>15000</v>
      </c>
      <c r="K252" s="14">
        <f t="shared" si="16"/>
        <v>0</v>
      </c>
      <c r="L252" s="14">
        <f>L253</f>
        <v>15000</v>
      </c>
      <c r="M252" s="14">
        <f>M253</f>
        <v>15000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6">
        <v>0</v>
      </c>
      <c r="AD252" s="5">
        <v>0</v>
      </c>
      <c r="AE252" s="6">
        <v>0</v>
      </c>
      <c r="AF252" s="5">
        <v>0</v>
      </c>
      <c r="AG252" s="2"/>
    </row>
    <row r="253" spans="1:33" outlineLevel="6" x14ac:dyDescent="0.25">
      <c r="A253" s="16" t="s">
        <v>161</v>
      </c>
      <c r="B253" s="33" t="s">
        <v>551</v>
      </c>
      <c r="C253" s="34" t="s">
        <v>18</v>
      </c>
      <c r="D253" s="34" t="s">
        <v>1</v>
      </c>
      <c r="E253" s="34"/>
      <c r="F253" s="34"/>
      <c r="G253" s="34"/>
      <c r="H253" s="34"/>
      <c r="I253" s="34"/>
      <c r="J253" s="14">
        <v>15000</v>
      </c>
      <c r="K253" s="14">
        <f t="shared" si="16"/>
        <v>0</v>
      </c>
      <c r="L253" s="14">
        <v>15000</v>
      </c>
      <c r="M253" s="14">
        <v>15000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6">
        <v>0</v>
      </c>
      <c r="AD253" s="5">
        <v>0</v>
      </c>
      <c r="AE253" s="6">
        <v>0</v>
      </c>
      <c r="AF253" s="5">
        <v>0</v>
      </c>
      <c r="AG253" s="2"/>
    </row>
    <row r="254" spans="1:33" ht="31.5" customHeight="1" outlineLevel="5" x14ac:dyDescent="0.25">
      <c r="A254" s="16" t="s">
        <v>51</v>
      </c>
      <c r="B254" s="33" t="s">
        <v>551</v>
      </c>
      <c r="C254" s="34" t="s">
        <v>3</v>
      </c>
      <c r="D254" s="34" t="s">
        <v>1</v>
      </c>
      <c r="E254" s="34"/>
      <c r="F254" s="34"/>
      <c r="G254" s="34"/>
      <c r="H254" s="34"/>
      <c r="I254" s="34"/>
      <c r="J254" s="14">
        <v>585000</v>
      </c>
      <c r="K254" s="14">
        <f t="shared" si="16"/>
        <v>294000</v>
      </c>
      <c r="L254" s="14">
        <f>L255</f>
        <v>769000</v>
      </c>
      <c r="M254" s="14">
        <f>M255</f>
        <v>879000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6">
        <v>0.17469401709401711</v>
      </c>
      <c r="AD254" s="5">
        <v>0</v>
      </c>
      <c r="AE254" s="6">
        <v>0</v>
      </c>
      <c r="AF254" s="5">
        <v>0</v>
      </c>
      <c r="AG254" s="2"/>
    </row>
    <row r="255" spans="1:33" ht="30.75" customHeight="1" outlineLevel="6" x14ac:dyDescent="0.25">
      <c r="A255" s="16" t="s">
        <v>52</v>
      </c>
      <c r="B255" s="33" t="s">
        <v>551</v>
      </c>
      <c r="C255" s="34" t="s">
        <v>5</v>
      </c>
      <c r="D255" s="34" t="s">
        <v>1</v>
      </c>
      <c r="E255" s="34"/>
      <c r="F255" s="34"/>
      <c r="G255" s="34"/>
      <c r="H255" s="34"/>
      <c r="I255" s="34"/>
      <c r="J255" s="14">
        <v>585000</v>
      </c>
      <c r="K255" s="14">
        <f t="shared" si="16"/>
        <v>294000</v>
      </c>
      <c r="L255" s="14">
        <v>769000</v>
      </c>
      <c r="M255" s="14">
        <v>879000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6">
        <v>0.17469401709401711</v>
      </c>
      <c r="AD255" s="5">
        <v>0</v>
      </c>
      <c r="AE255" s="6">
        <v>0</v>
      </c>
      <c r="AF255" s="5">
        <v>0</v>
      </c>
      <c r="AG255" s="2"/>
    </row>
    <row r="256" spans="1:33" ht="33.75" customHeight="1" outlineLevel="4" x14ac:dyDescent="0.25">
      <c r="A256" s="16" t="s">
        <v>184</v>
      </c>
      <c r="B256" s="33" t="s">
        <v>892</v>
      </c>
      <c r="C256" s="34" t="s">
        <v>1</v>
      </c>
      <c r="D256" s="34" t="s">
        <v>1</v>
      </c>
      <c r="E256" s="34"/>
      <c r="F256" s="34"/>
      <c r="G256" s="34"/>
      <c r="H256" s="34"/>
      <c r="I256" s="34"/>
      <c r="J256" s="14">
        <v>0</v>
      </c>
      <c r="K256" s="14">
        <f t="shared" si="16"/>
        <v>0</v>
      </c>
      <c r="L256" s="14">
        <f>L257</f>
        <v>326559</v>
      </c>
      <c r="M256" s="14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6">
        <v>0</v>
      </c>
      <c r="AD256" s="5">
        <v>0</v>
      </c>
      <c r="AE256" s="6">
        <v>0</v>
      </c>
      <c r="AF256" s="5">
        <v>0</v>
      </c>
      <c r="AG256" s="2"/>
    </row>
    <row r="257" spans="1:33" ht="30" outlineLevel="5" x14ac:dyDescent="0.25">
      <c r="A257" s="16" t="s">
        <v>51</v>
      </c>
      <c r="B257" s="33" t="s">
        <v>892</v>
      </c>
      <c r="C257" s="34" t="s">
        <v>3</v>
      </c>
      <c r="D257" s="34" t="s">
        <v>1</v>
      </c>
      <c r="E257" s="34"/>
      <c r="F257" s="34"/>
      <c r="G257" s="34"/>
      <c r="H257" s="34"/>
      <c r="I257" s="34"/>
      <c r="J257" s="14">
        <v>0</v>
      </c>
      <c r="K257" s="14">
        <f t="shared" si="16"/>
        <v>0</v>
      </c>
      <c r="L257" s="14">
        <f>L258</f>
        <v>326559</v>
      </c>
      <c r="M257" s="14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6">
        <v>0</v>
      </c>
      <c r="AD257" s="5">
        <v>0</v>
      </c>
      <c r="AE257" s="6">
        <v>0</v>
      </c>
      <c r="AF257" s="5">
        <v>0</v>
      </c>
      <c r="AG257" s="2"/>
    </row>
    <row r="258" spans="1:33" ht="30" outlineLevel="6" x14ac:dyDescent="0.25">
      <c r="A258" s="16" t="s">
        <v>52</v>
      </c>
      <c r="B258" s="33" t="s">
        <v>892</v>
      </c>
      <c r="C258" s="34" t="s">
        <v>5</v>
      </c>
      <c r="D258" s="34" t="s">
        <v>1</v>
      </c>
      <c r="E258" s="34"/>
      <c r="F258" s="34"/>
      <c r="G258" s="34"/>
      <c r="H258" s="34"/>
      <c r="I258" s="34"/>
      <c r="J258" s="14">
        <v>0</v>
      </c>
      <c r="K258" s="14">
        <f t="shared" si="16"/>
        <v>0</v>
      </c>
      <c r="L258" s="14">
        <v>326559</v>
      </c>
      <c r="M258" s="14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6">
        <v>0</v>
      </c>
      <c r="AD258" s="5">
        <v>0</v>
      </c>
      <c r="AE258" s="6">
        <v>0</v>
      </c>
      <c r="AF258" s="5">
        <v>0</v>
      </c>
      <c r="AG258" s="2"/>
    </row>
    <row r="259" spans="1:33" ht="30" outlineLevel="3" x14ac:dyDescent="0.25">
      <c r="A259" s="16" t="s">
        <v>185</v>
      </c>
      <c r="B259" s="33" t="s">
        <v>552</v>
      </c>
      <c r="C259" s="34" t="s">
        <v>1</v>
      </c>
      <c r="D259" s="34" t="s">
        <v>1</v>
      </c>
      <c r="E259" s="34"/>
      <c r="F259" s="34"/>
      <c r="G259" s="34"/>
      <c r="H259" s="34"/>
      <c r="I259" s="34"/>
      <c r="J259" s="14">
        <v>50000</v>
      </c>
      <c r="K259" s="14">
        <f t="shared" si="16"/>
        <v>0</v>
      </c>
      <c r="L259" s="14">
        <f t="shared" ref="L259:M261" si="23">L260</f>
        <v>50000</v>
      </c>
      <c r="M259" s="14">
        <f t="shared" si="23"/>
        <v>50000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6">
        <v>0.3</v>
      </c>
      <c r="AD259" s="5">
        <v>0</v>
      </c>
      <c r="AE259" s="6">
        <v>0</v>
      </c>
      <c r="AF259" s="5">
        <v>0</v>
      </c>
      <c r="AG259" s="2"/>
    </row>
    <row r="260" spans="1:33" outlineLevel="4" x14ac:dyDescent="0.25">
      <c r="A260" s="16" t="s">
        <v>186</v>
      </c>
      <c r="B260" s="33" t="s">
        <v>553</v>
      </c>
      <c r="C260" s="34" t="s">
        <v>1</v>
      </c>
      <c r="D260" s="34" t="s">
        <v>1</v>
      </c>
      <c r="E260" s="34"/>
      <c r="F260" s="34"/>
      <c r="G260" s="34"/>
      <c r="H260" s="34"/>
      <c r="I260" s="34"/>
      <c r="J260" s="14">
        <v>50000</v>
      </c>
      <c r="K260" s="14">
        <f t="shared" si="16"/>
        <v>0</v>
      </c>
      <c r="L260" s="14">
        <f t="shared" si="23"/>
        <v>50000</v>
      </c>
      <c r="M260" s="14">
        <f t="shared" si="23"/>
        <v>50000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6">
        <v>0.3</v>
      </c>
      <c r="AD260" s="5">
        <v>0</v>
      </c>
      <c r="AE260" s="6">
        <v>0</v>
      </c>
      <c r="AF260" s="5">
        <v>0</v>
      </c>
      <c r="AG260" s="2"/>
    </row>
    <row r="261" spans="1:33" ht="30" customHeight="1" outlineLevel="5" x14ac:dyDescent="0.25">
      <c r="A261" s="16" t="s">
        <v>51</v>
      </c>
      <c r="B261" s="33" t="s">
        <v>553</v>
      </c>
      <c r="C261" s="34" t="s">
        <v>3</v>
      </c>
      <c r="D261" s="34" t="s">
        <v>1</v>
      </c>
      <c r="E261" s="34"/>
      <c r="F261" s="34"/>
      <c r="G261" s="34"/>
      <c r="H261" s="34"/>
      <c r="I261" s="34"/>
      <c r="J261" s="14">
        <v>50000</v>
      </c>
      <c r="K261" s="14">
        <f t="shared" si="16"/>
        <v>0</v>
      </c>
      <c r="L261" s="14">
        <f t="shared" si="23"/>
        <v>50000</v>
      </c>
      <c r="M261" s="14">
        <f t="shared" si="23"/>
        <v>50000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6">
        <v>0.3</v>
      </c>
      <c r="AD261" s="5">
        <v>0</v>
      </c>
      <c r="AE261" s="6">
        <v>0</v>
      </c>
      <c r="AF261" s="5">
        <v>0</v>
      </c>
      <c r="AG261" s="2"/>
    </row>
    <row r="262" spans="1:33" ht="31.5" customHeight="1" outlineLevel="6" x14ac:dyDescent="0.25">
      <c r="A262" s="16" t="s">
        <v>52</v>
      </c>
      <c r="B262" s="33" t="s">
        <v>553</v>
      </c>
      <c r="C262" s="34" t="s">
        <v>5</v>
      </c>
      <c r="D262" s="34" t="s">
        <v>1</v>
      </c>
      <c r="E262" s="34"/>
      <c r="F262" s="34"/>
      <c r="G262" s="34"/>
      <c r="H262" s="34"/>
      <c r="I262" s="34"/>
      <c r="J262" s="14">
        <v>50000</v>
      </c>
      <c r="K262" s="14">
        <f t="shared" si="16"/>
        <v>0</v>
      </c>
      <c r="L262" s="14">
        <v>50000</v>
      </c>
      <c r="M262" s="14">
        <v>50000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6">
        <v>0.3</v>
      </c>
      <c r="AD262" s="5">
        <v>0</v>
      </c>
      <c r="AE262" s="6">
        <v>0</v>
      </c>
      <c r="AF262" s="5">
        <v>0</v>
      </c>
      <c r="AG262" s="2"/>
    </row>
    <row r="263" spans="1:33" ht="32.25" customHeight="1" outlineLevel="3" x14ac:dyDescent="0.25">
      <c r="A263" s="16" t="s">
        <v>187</v>
      </c>
      <c r="B263" s="33" t="s">
        <v>554</v>
      </c>
      <c r="C263" s="34" t="s">
        <v>1</v>
      </c>
      <c r="D263" s="34" t="s">
        <v>1</v>
      </c>
      <c r="E263" s="34"/>
      <c r="F263" s="34"/>
      <c r="G263" s="34"/>
      <c r="H263" s="34"/>
      <c r="I263" s="34"/>
      <c r="J263" s="14">
        <v>41818662.310000002</v>
      </c>
      <c r="K263" s="14">
        <f t="shared" si="16"/>
        <v>27459311.689999998</v>
      </c>
      <c r="L263" s="14">
        <f>L264+L271+L276+L281+L288+L291+L294+L299+L302+L305+L308+L315+L322+L329+L336+L343+L346+L349+L352+L355</f>
        <v>69167974</v>
      </c>
      <c r="M263" s="14">
        <f>M264+M271+M276+M281+M288+M291+M294+M299+M302+M305+M308+M315+M322+M329+M336+M343+M346+M349+M352+M355</f>
        <v>69277974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6">
        <v>0.53731445332874017</v>
      </c>
      <c r="AD263" s="5">
        <v>0</v>
      </c>
      <c r="AE263" s="6">
        <v>0</v>
      </c>
      <c r="AF263" s="5">
        <v>0</v>
      </c>
      <c r="AG263" s="2"/>
    </row>
    <row r="264" spans="1:33" ht="20.25" customHeight="1" outlineLevel="4" x14ac:dyDescent="0.25">
      <c r="A264" s="16" t="s">
        <v>188</v>
      </c>
      <c r="B264" s="33" t="s">
        <v>555</v>
      </c>
      <c r="C264" s="34" t="s">
        <v>1</v>
      </c>
      <c r="D264" s="34" t="s">
        <v>1</v>
      </c>
      <c r="E264" s="34"/>
      <c r="F264" s="34"/>
      <c r="G264" s="34"/>
      <c r="H264" s="34"/>
      <c r="I264" s="34"/>
      <c r="J264" s="14">
        <v>17002965.18</v>
      </c>
      <c r="K264" s="14">
        <f t="shared" si="16"/>
        <v>22625284.82</v>
      </c>
      <c r="L264" s="14">
        <f>L265+L267+L269</f>
        <v>39628250</v>
      </c>
      <c r="M264" s="14">
        <f>M265+M267+M269</f>
        <v>39628250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6">
        <v>0.55550994693408795</v>
      </c>
      <c r="AD264" s="5">
        <v>0</v>
      </c>
      <c r="AE264" s="6">
        <v>0</v>
      </c>
      <c r="AF264" s="5">
        <v>0</v>
      </c>
      <c r="AG264" s="2"/>
    </row>
    <row r="265" spans="1:33" ht="61.5" customHeight="1" outlineLevel="5" x14ac:dyDescent="0.25">
      <c r="A265" s="16" t="s">
        <v>102</v>
      </c>
      <c r="B265" s="33" t="s">
        <v>555</v>
      </c>
      <c r="C265" s="34" t="s">
        <v>16</v>
      </c>
      <c r="D265" s="34" t="s">
        <v>1</v>
      </c>
      <c r="E265" s="34"/>
      <c r="F265" s="34"/>
      <c r="G265" s="34"/>
      <c r="H265" s="34"/>
      <c r="I265" s="34"/>
      <c r="J265" s="14">
        <v>15059442.380000001</v>
      </c>
      <c r="K265" s="14">
        <f t="shared" si="16"/>
        <v>18415597.619999997</v>
      </c>
      <c r="L265" s="14">
        <f>L266</f>
        <v>33475040</v>
      </c>
      <c r="M265" s="14">
        <f>M266</f>
        <v>33475040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6">
        <v>0.55842543088902874</v>
      </c>
      <c r="AD265" s="5">
        <v>0</v>
      </c>
      <c r="AE265" s="6">
        <v>0</v>
      </c>
      <c r="AF265" s="5">
        <v>0</v>
      </c>
      <c r="AG265" s="2"/>
    </row>
    <row r="266" spans="1:33" outlineLevel="6" x14ac:dyDescent="0.25">
      <c r="A266" s="16" t="s">
        <v>161</v>
      </c>
      <c r="B266" s="33" t="s">
        <v>555</v>
      </c>
      <c r="C266" s="34" t="s">
        <v>18</v>
      </c>
      <c r="D266" s="34" t="s">
        <v>1</v>
      </c>
      <c r="E266" s="34"/>
      <c r="F266" s="34"/>
      <c r="G266" s="34"/>
      <c r="H266" s="34"/>
      <c r="I266" s="34"/>
      <c r="J266" s="14">
        <v>15059442.380000001</v>
      </c>
      <c r="K266" s="14">
        <f t="shared" si="16"/>
        <v>18415597.619999997</v>
      </c>
      <c r="L266" s="14">
        <v>33475040</v>
      </c>
      <c r="M266" s="14">
        <v>33475040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6">
        <v>0.55842543088902874</v>
      </c>
      <c r="AD266" s="5">
        <v>0</v>
      </c>
      <c r="AE266" s="6">
        <v>0</v>
      </c>
      <c r="AF266" s="5">
        <v>0</v>
      </c>
      <c r="AG266" s="2"/>
    </row>
    <row r="267" spans="1:33" ht="32.25" customHeight="1" outlineLevel="5" x14ac:dyDescent="0.25">
      <c r="A267" s="16" t="s">
        <v>51</v>
      </c>
      <c r="B267" s="33" t="s">
        <v>555</v>
      </c>
      <c r="C267" s="34" t="s">
        <v>3</v>
      </c>
      <c r="D267" s="34" t="s">
        <v>1</v>
      </c>
      <c r="E267" s="34"/>
      <c r="F267" s="34"/>
      <c r="G267" s="34"/>
      <c r="H267" s="34"/>
      <c r="I267" s="34"/>
      <c r="J267" s="14">
        <v>1928522.8</v>
      </c>
      <c r="K267" s="14">
        <f t="shared" si="16"/>
        <v>4209687.2</v>
      </c>
      <c r="L267" s="14">
        <f>L268</f>
        <v>6138210</v>
      </c>
      <c r="M267" s="14">
        <f>M268</f>
        <v>6138210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6">
        <v>0.53486270942713254</v>
      </c>
      <c r="AD267" s="5">
        <v>0</v>
      </c>
      <c r="AE267" s="6">
        <v>0</v>
      </c>
      <c r="AF267" s="5">
        <v>0</v>
      </c>
      <c r="AG267" s="2"/>
    </row>
    <row r="268" spans="1:33" ht="30" outlineLevel="6" x14ac:dyDescent="0.25">
      <c r="A268" s="16" t="s">
        <v>82</v>
      </c>
      <c r="B268" s="33" t="s">
        <v>555</v>
      </c>
      <c r="C268" s="34" t="s">
        <v>5</v>
      </c>
      <c r="D268" s="34" t="s">
        <v>1</v>
      </c>
      <c r="E268" s="34"/>
      <c r="F268" s="34"/>
      <c r="G268" s="34"/>
      <c r="H268" s="34"/>
      <c r="I268" s="34"/>
      <c r="J268" s="14">
        <v>1928522.8</v>
      </c>
      <c r="K268" s="14">
        <f t="shared" si="16"/>
        <v>4209687.2</v>
      </c>
      <c r="L268" s="15">
        <v>6138210</v>
      </c>
      <c r="M268" s="15">
        <v>6138210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6">
        <v>0.53486270942713254</v>
      </c>
      <c r="AD268" s="5">
        <v>0</v>
      </c>
      <c r="AE268" s="6">
        <v>0</v>
      </c>
      <c r="AF268" s="5">
        <v>0</v>
      </c>
      <c r="AG268" s="2"/>
    </row>
    <row r="269" spans="1:33" outlineLevel="5" x14ac:dyDescent="0.25">
      <c r="A269" s="16" t="s">
        <v>128</v>
      </c>
      <c r="B269" s="33" t="s">
        <v>555</v>
      </c>
      <c r="C269" s="34" t="s">
        <v>13</v>
      </c>
      <c r="D269" s="34" t="s">
        <v>1</v>
      </c>
      <c r="E269" s="34"/>
      <c r="F269" s="34"/>
      <c r="G269" s="34"/>
      <c r="H269" s="34"/>
      <c r="I269" s="34"/>
      <c r="J269" s="14">
        <v>15000</v>
      </c>
      <c r="K269" s="14">
        <f t="shared" si="16"/>
        <v>0</v>
      </c>
      <c r="L269" s="14">
        <f>L270</f>
        <v>15000</v>
      </c>
      <c r="M269" s="14">
        <f>M270</f>
        <v>15000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6">
        <v>2.6462135922330095E-2</v>
      </c>
      <c r="AD269" s="5">
        <v>0</v>
      </c>
      <c r="AE269" s="6">
        <v>0</v>
      </c>
      <c r="AF269" s="5">
        <v>0</v>
      </c>
      <c r="AG269" s="2"/>
    </row>
    <row r="270" spans="1:33" outlineLevel="6" x14ac:dyDescent="0.25">
      <c r="A270" s="16" t="s">
        <v>74</v>
      </c>
      <c r="B270" s="33" t="s">
        <v>555</v>
      </c>
      <c r="C270" s="34" t="s">
        <v>14</v>
      </c>
      <c r="D270" s="34" t="s">
        <v>1</v>
      </c>
      <c r="E270" s="34"/>
      <c r="F270" s="34"/>
      <c r="G270" s="34"/>
      <c r="H270" s="34"/>
      <c r="I270" s="34"/>
      <c r="J270" s="14">
        <v>15000</v>
      </c>
      <c r="K270" s="14">
        <f t="shared" si="16"/>
        <v>0</v>
      </c>
      <c r="L270" s="14">
        <v>15000</v>
      </c>
      <c r="M270" s="14">
        <v>15000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6">
        <v>2.6462135922330095E-2</v>
      </c>
      <c r="AD270" s="5">
        <v>0</v>
      </c>
      <c r="AE270" s="6">
        <v>0</v>
      </c>
      <c r="AF270" s="5">
        <v>0</v>
      </c>
      <c r="AG270" s="2"/>
    </row>
    <row r="271" spans="1:33" ht="30" outlineLevel="4" x14ac:dyDescent="0.25">
      <c r="A271" s="16" t="s">
        <v>189</v>
      </c>
      <c r="B271" s="33" t="s">
        <v>556</v>
      </c>
      <c r="C271" s="34" t="s">
        <v>1</v>
      </c>
      <c r="D271" s="34" t="s">
        <v>1</v>
      </c>
      <c r="E271" s="34"/>
      <c r="F271" s="34"/>
      <c r="G271" s="34"/>
      <c r="H271" s="34"/>
      <c r="I271" s="34"/>
      <c r="J271" s="14">
        <v>1467140</v>
      </c>
      <c r="K271" s="14">
        <f t="shared" si="16"/>
        <v>2874000</v>
      </c>
      <c r="L271" s="14">
        <f>L272+L274</f>
        <v>4251140</v>
      </c>
      <c r="M271" s="14">
        <f>M272+M274</f>
        <v>4341140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6">
        <v>0.53680328394018295</v>
      </c>
      <c r="AD271" s="5">
        <v>0</v>
      </c>
      <c r="AE271" s="6">
        <v>0</v>
      </c>
      <c r="AF271" s="5">
        <v>0</v>
      </c>
      <c r="AG271" s="2"/>
    </row>
    <row r="272" spans="1:33" ht="61.5" customHeight="1" outlineLevel="5" x14ac:dyDescent="0.25">
      <c r="A272" s="16" t="s">
        <v>104</v>
      </c>
      <c r="B272" s="33" t="s">
        <v>556</v>
      </c>
      <c r="C272" s="34" t="s">
        <v>16</v>
      </c>
      <c r="D272" s="34" t="s">
        <v>1</v>
      </c>
      <c r="E272" s="34"/>
      <c r="F272" s="34"/>
      <c r="G272" s="34"/>
      <c r="H272" s="34"/>
      <c r="I272" s="34"/>
      <c r="J272" s="14">
        <v>25000</v>
      </c>
      <c r="K272" s="14">
        <f t="shared" si="16"/>
        <v>0</v>
      </c>
      <c r="L272" s="14">
        <f>L273</f>
        <v>25000</v>
      </c>
      <c r="M272" s="14">
        <f>M273</f>
        <v>25000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6">
        <v>0.86890000000000001</v>
      </c>
      <c r="AD272" s="5">
        <v>0</v>
      </c>
      <c r="AE272" s="6">
        <v>0</v>
      </c>
      <c r="AF272" s="5">
        <v>0</v>
      </c>
      <c r="AG272" s="2"/>
    </row>
    <row r="273" spans="1:33" outlineLevel="6" x14ac:dyDescent="0.25">
      <c r="A273" s="16" t="s">
        <v>161</v>
      </c>
      <c r="B273" s="33" t="s">
        <v>556</v>
      </c>
      <c r="C273" s="34" t="s">
        <v>18</v>
      </c>
      <c r="D273" s="34" t="s">
        <v>1</v>
      </c>
      <c r="E273" s="34"/>
      <c r="F273" s="34"/>
      <c r="G273" s="34"/>
      <c r="H273" s="34"/>
      <c r="I273" s="34"/>
      <c r="J273" s="14">
        <v>25000</v>
      </c>
      <c r="K273" s="14">
        <f t="shared" si="16"/>
        <v>0</v>
      </c>
      <c r="L273" s="14">
        <v>25000</v>
      </c>
      <c r="M273" s="14">
        <v>25000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6">
        <v>0.86890000000000001</v>
      </c>
      <c r="AD273" s="5">
        <v>0</v>
      </c>
      <c r="AE273" s="6">
        <v>0</v>
      </c>
      <c r="AF273" s="5">
        <v>0</v>
      </c>
      <c r="AG273" s="2"/>
    </row>
    <row r="274" spans="1:33" ht="30" outlineLevel="5" x14ac:dyDescent="0.25">
      <c r="A274" s="16" t="s">
        <v>51</v>
      </c>
      <c r="B274" s="33" t="s">
        <v>556</v>
      </c>
      <c r="C274" s="34" t="s">
        <v>3</v>
      </c>
      <c r="D274" s="34" t="s">
        <v>1</v>
      </c>
      <c r="E274" s="34"/>
      <c r="F274" s="34"/>
      <c r="G274" s="34"/>
      <c r="H274" s="34"/>
      <c r="I274" s="34"/>
      <c r="J274" s="14">
        <v>1442140</v>
      </c>
      <c r="K274" s="14">
        <f t="shared" si="16"/>
        <v>2874000</v>
      </c>
      <c r="L274" s="14">
        <f>L275</f>
        <v>4226140</v>
      </c>
      <c r="M274" s="14">
        <f>M275</f>
        <v>4316140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6">
        <v>0.53104627151316797</v>
      </c>
      <c r="AD274" s="5">
        <v>0</v>
      </c>
      <c r="AE274" s="6">
        <v>0</v>
      </c>
      <c r="AF274" s="5">
        <v>0</v>
      </c>
      <c r="AG274" s="2"/>
    </row>
    <row r="275" spans="1:33" ht="35.25" customHeight="1" outlineLevel="6" x14ac:dyDescent="0.25">
      <c r="A275" s="16" t="s">
        <v>82</v>
      </c>
      <c r="B275" s="33" t="s">
        <v>556</v>
      </c>
      <c r="C275" s="34" t="s">
        <v>5</v>
      </c>
      <c r="D275" s="34" t="s">
        <v>1</v>
      </c>
      <c r="E275" s="34"/>
      <c r="F275" s="34"/>
      <c r="G275" s="34"/>
      <c r="H275" s="34"/>
      <c r="I275" s="34"/>
      <c r="J275" s="14">
        <v>1442140</v>
      </c>
      <c r="K275" s="14">
        <f t="shared" si="16"/>
        <v>2874000</v>
      </c>
      <c r="L275" s="14">
        <v>4226140</v>
      </c>
      <c r="M275" s="14">
        <v>4316140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6">
        <v>0.53104627151316797</v>
      </c>
      <c r="AD275" s="5">
        <v>0</v>
      </c>
      <c r="AE275" s="6">
        <v>0</v>
      </c>
      <c r="AF275" s="5">
        <v>0</v>
      </c>
      <c r="AG275" s="2"/>
    </row>
    <row r="276" spans="1:33" ht="22.5" customHeight="1" outlineLevel="4" x14ac:dyDescent="0.25">
      <c r="A276" s="16" t="s">
        <v>190</v>
      </c>
      <c r="B276" s="33" t="s">
        <v>557</v>
      </c>
      <c r="C276" s="34" t="s">
        <v>1</v>
      </c>
      <c r="D276" s="34" t="s">
        <v>1</v>
      </c>
      <c r="E276" s="34"/>
      <c r="F276" s="34"/>
      <c r="G276" s="34"/>
      <c r="H276" s="34"/>
      <c r="I276" s="34"/>
      <c r="J276" s="14">
        <v>2892658.28</v>
      </c>
      <c r="K276" s="14">
        <f t="shared" si="16"/>
        <v>272025.7200000002</v>
      </c>
      <c r="L276" s="14">
        <f>L277+L279</f>
        <v>3164684</v>
      </c>
      <c r="M276" s="14">
        <f>M277+M279</f>
        <v>3164684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6">
        <v>0.45992225012740179</v>
      </c>
      <c r="AD276" s="5">
        <v>0</v>
      </c>
      <c r="AE276" s="6">
        <v>0</v>
      </c>
      <c r="AF276" s="5">
        <v>0</v>
      </c>
      <c r="AG276" s="2"/>
    </row>
    <row r="277" spans="1:33" ht="60.75" customHeight="1" outlineLevel="5" x14ac:dyDescent="0.25">
      <c r="A277" s="16" t="s">
        <v>104</v>
      </c>
      <c r="B277" s="33" t="s">
        <v>557</v>
      </c>
      <c r="C277" s="34" t="s">
        <v>16</v>
      </c>
      <c r="D277" s="34" t="s">
        <v>1</v>
      </c>
      <c r="E277" s="34"/>
      <c r="F277" s="34"/>
      <c r="G277" s="34"/>
      <c r="H277" s="34"/>
      <c r="I277" s="34"/>
      <c r="J277" s="14">
        <v>2392368.2799999998</v>
      </c>
      <c r="K277" s="14">
        <f t="shared" si="16"/>
        <v>192315.7200000002</v>
      </c>
      <c r="L277" s="14">
        <f>L278</f>
        <v>2584684</v>
      </c>
      <c r="M277" s="14">
        <f>M278</f>
        <v>2584684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6">
        <v>0.52907472053978122</v>
      </c>
      <c r="AD277" s="5">
        <v>0</v>
      </c>
      <c r="AE277" s="6">
        <v>0</v>
      </c>
      <c r="AF277" s="5">
        <v>0</v>
      </c>
      <c r="AG277" s="2"/>
    </row>
    <row r="278" spans="1:33" outlineLevel="6" x14ac:dyDescent="0.25">
      <c r="A278" s="16" t="s">
        <v>161</v>
      </c>
      <c r="B278" s="33" t="s">
        <v>557</v>
      </c>
      <c r="C278" s="34" t="s">
        <v>18</v>
      </c>
      <c r="D278" s="34" t="s">
        <v>1</v>
      </c>
      <c r="E278" s="34"/>
      <c r="F278" s="34"/>
      <c r="G278" s="34"/>
      <c r="H278" s="34"/>
      <c r="I278" s="34"/>
      <c r="J278" s="14">
        <v>2392368.2799999998</v>
      </c>
      <c r="K278" s="14">
        <f t="shared" ref="K278:K341" si="24">M278-J278</f>
        <v>192315.7200000002</v>
      </c>
      <c r="L278" s="14">
        <v>2584684</v>
      </c>
      <c r="M278" s="14">
        <v>2584684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6">
        <v>0.52907472053978122</v>
      </c>
      <c r="AD278" s="5">
        <v>0</v>
      </c>
      <c r="AE278" s="6">
        <v>0</v>
      </c>
      <c r="AF278" s="5">
        <v>0</v>
      </c>
      <c r="AG278" s="2"/>
    </row>
    <row r="279" spans="1:33" ht="32.25" customHeight="1" outlineLevel="5" x14ac:dyDescent="0.25">
      <c r="A279" s="16" t="s">
        <v>51</v>
      </c>
      <c r="B279" s="33" t="s">
        <v>557</v>
      </c>
      <c r="C279" s="34" t="s">
        <v>3</v>
      </c>
      <c r="D279" s="34" t="s">
        <v>1</v>
      </c>
      <c r="E279" s="34"/>
      <c r="F279" s="34"/>
      <c r="G279" s="34"/>
      <c r="H279" s="34"/>
      <c r="I279" s="34"/>
      <c r="J279" s="14">
        <v>500290</v>
      </c>
      <c r="K279" s="14">
        <f t="shared" si="24"/>
        <v>79710</v>
      </c>
      <c r="L279" s="14">
        <f>L280</f>
        <v>580000</v>
      </c>
      <c r="M279" s="14">
        <f>M280</f>
        <v>580000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6">
        <v>0.18325478918239665</v>
      </c>
      <c r="AD279" s="5">
        <v>0</v>
      </c>
      <c r="AE279" s="6">
        <v>0</v>
      </c>
      <c r="AF279" s="5">
        <v>0</v>
      </c>
      <c r="AG279" s="2"/>
    </row>
    <row r="280" spans="1:33" ht="30" outlineLevel="6" x14ac:dyDescent="0.25">
      <c r="A280" s="16" t="s">
        <v>52</v>
      </c>
      <c r="B280" s="33" t="s">
        <v>557</v>
      </c>
      <c r="C280" s="34" t="s">
        <v>5</v>
      </c>
      <c r="D280" s="34" t="s">
        <v>1</v>
      </c>
      <c r="E280" s="34"/>
      <c r="F280" s="34"/>
      <c r="G280" s="34"/>
      <c r="H280" s="34"/>
      <c r="I280" s="34"/>
      <c r="J280" s="14">
        <v>500290</v>
      </c>
      <c r="K280" s="14">
        <f t="shared" si="24"/>
        <v>79710</v>
      </c>
      <c r="L280" s="14">
        <v>580000</v>
      </c>
      <c r="M280" s="14">
        <v>580000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6">
        <v>0.18325478918239665</v>
      </c>
      <c r="AD280" s="5">
        <v>0</v>
      </c>
      <c r="AE280" s="6">
        <v>0</v>
      </c>
      <c r="AF280" s="5">
        <v>0</v>
      </c>
      <c r="AG280" s="2"/>
    </row>
    <row r="281" spans="1:33" outlineLevel="4" x14ac:dyDescent="0.25">
      <c r="A281" s="16" t="s">
        <v>191</v>
      </c>
      <c r="B281" s="33" t="s">
        <v>558</v>
      </c>
      <c r="C281" s="34" t="s">
        <v>1</v>
      </c>
      <c r="D281" s="34" t="s">
        <v>1</v>
      </c>
      <c r="E281" s="34"/>
      <c r="F281" s="34"/>
      <c r="G281" s="34"/>
      <c r="H281" s="34"/>
      <c r="I281" s="34"/>
      <c r="J281" s="14">
        <v>1490698.85</v>
      </c>
      <c r="K281" s="14">
        <f t="shared" si="24"/>
        <v>113201.14999999991</v>
      </c>
      <c r="L281" s="14">
        <f>L282+L284+L286</f>
        <v>1603900</v>
      </c>
      <c r="M281" s="14">
        <f>M282+M284+M286</f>
        <v>1603900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6">
        <v>0.58294524075067211</v>
      </c>
      <c r="AD281" s="5">
        <v>0</v>
      </c>
      <c r="AE281" s="6">
        <v>0</v>
      </c>
      <c r="AF281" s="5">
        <v>0</v>
      </c>
      <c r="AG281" s="2"/>
    </row>
    <row r="282" spans="1:33" ht="60" customHeight="1" outlineLevel="5" x14ac:dyDescent="0.25">
      <c r="A282" s="16" t="s">
        <v>104</v>
      </c>
      <c r="B282" s="33" t="s">
        <v>558</v>
      </c>
      <c r="C282" s="34" t="s">
        <v>16</v>
      </c>
      <c r="D282" s="34" t="s">
        <v>1</v>
      </c>
      <c r="E282" s="34"/>
      <c r="F282" s="34"/>
      <c r="G282" s="34"/>
      <c r="H282" s="34"/>
      <c r="I282" s="34"/>
      <c r="J282" s="14">
        <v>1389098.85</v>
      </c>
      <c r="K282" s="14">
        <f t="shared" si="24"/>
        <v>107801.14999999991</v>
      </c>
      <c r="L282" s="14">
        <f>L283</f>
        <v>1496900</v>
      </c>
      <c r="M282" s="14">
        <f>M283</f>
        <v>1496900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6">
        <v>0.59030264836804092</v>
      </c>
      <c r="AD282" s="5">
        <v>0</v>
      </c>
      <c r="AE282" s="6">
        <v>0</v>
      </c>
      <c r="AF282" s="5">
        <v>0</v>
      </c>
      <c r="AG282" s="2"/>
    </row>
    <row r="283" spans="1:33" outlineLevel="6" x14ac:dyDescent="0.25">
      <c r="A283" s="16" t="s">
        <v>161</v>
      </c>
      <c r="B283" s="33" t="s">
        <v>558</v>
      </c>
      <c r="C283" s="34" t="s">
        <v>18</v>
      </c>
      <c r="D283" s="34" t="s">
        <v>1</v>
      </c>
      <c r="E283" s="34"/>
      <c r="F283" s="34"/>
      <c r="G283" s="34"/>
      <c r="H283" s="34"/>
      <c r="I283" s="34"/>
      <c r="J283" s="14">
        <v>1389098.85</v>
      </c>
      <c r="K283" s="14">
        <f t="shared" si="24"/>
        <v>107801.14999999991</v>
      </c>
      <c r="L283" s="14">
        <v>1496900</v>
      </c>
      <c r="M283" s="14">
        <v>1496900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6">
        <v>0.59030264836804092</v>
      </c>
      <c r="AD283" s="5">
        <v>0</v>
      </c>
      <c r="AE283" s="6">
        <v>0</v>
      </c>
      <c r="AF283" s="5">
        <v>0</v>
      </c>
      <c r="AG283" s="2"/>
    </row>
    <row r="284" spans="1:33" ht="35.25" customHeight="1" outlineLevel="5" x14ac:dyDescent="0.25">
      <c r="A284" s="16" t="s">
        <v>51</v>
      </c>
      <c r="B284" s="33" t="s">
        <v>558</v>
      </c>
      <c r="C284" s="34" t="s">
        <v>3</v>
      </c>
      <c r="D284" s="34" t="s">
        <v>1</v>
      </c>
      <c r="E284" s="34"/>
      <c r="F284" s="34"/>
      <c r="G284" s="34"/>
      <c r="H284" s="34"/>
      <c r="I284" s="34"/>
      <c r="J284" s="14">
        <v>100600</v>
      </c>
      <c r="K284" s="14">
        <f t="shared" si="24"/>
        <v>5400</v>
      </c>
      <c r="L284" s="14">
        <f>L285</f>
        <v>106000</v>
      </c>
      <c r="M284" s="14">
        <f>M285</f>
        <v>106000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6">
        <v>0.48714781312127237</v>
      </c>
      <c r="AD284" s="5">
        <v>0</v>
      </c>
      <c r="AE284" s="6">
        <v>0</v>
      </c>
      <c r="AF284" s="5">
        <v>0</v>
      </c>
      <c r="AG284" s="2"/>
    </row>
    <row r="285" spans="1:33" ht="30" outlineLevel="6" x14ac:dyDescent="0.25">
      <c r="A285" s="16" t="s">
        <v>52</v>
      </c>
      <c r="B285" s="33" t="s">
        <v>558</v>
      </c>
      <c r="C285" s="34" t="s">
        <v>5</v>
      </c>
      <c r="D285" s="34" t="s">
        <v>1</v>
      </c>
      <c r="E285" s="34"/>
      <c r="F285" s="34"/>
      <c r="G285" s="34"/>
      <c r="H285" s="34"/>
      <c r="I285" s="34"/>
      <c r="J285" s="14">
        <v>100600</v>
      </c>
      <c r="K285" s="14">
        <f t="shared" si="24"/>
        <v>5400</v>
      </c>
      <c r="L285" s="14">
        <v>106000</v>
      </c>
      <c r="M285" s="14">
        <v>106000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6">
        <v>0.48714781312127237</v>
      </c>
      <c r="AD285" s="5">
        <v>0</v>
      </c>
      <c r="AE285" s="6">
        <v>0</v>
      </c>
      <c r="AF285" s="5">
        <v>0</v>
      </c>
      <c r="AG285" s="2"/>
    </row>
    <row r="286" spans="1:33" outlineLevel="5" x14ac:dyDescent="0.25">
      <c r="A286" s="16" t="s">
        <v>73</v>
      </c>
      <c r="B286" s="33" t="s">
        <v>558</v>
      </c>
      <c r="C286" s="34" t="s">
        <v>13</v>
      </c>
      <c r="D286" s="34" t="s">
        <v>1</v>
      </c>
      <c r="E286" s="34"/>
      <c r="F286" s="34"/>
      <c r="G286" s="34"/>
      <c r="H286" s="34"/>
      <c r="I286" s="34"/>
      <c r="J286" s="14">
        <v>1000</v>
      </c>
      <c r="K286" s="14">
        <f t="shared" si="24"/>
        <v>0</v>
      </c>
      <c r="L286" s="14">
        <f>L287</f>
        <v>1000</v>
      </c>
      <c r="M286" s="14">
        <f>M287</f>
        <v>1000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6">
        <v>0</v>
      </c>
      <c r="AD286" s="5">
        <v>0</v>
      </c>
      <c r="AE286" s="6">
        <v>0</v>
      </c>
      <c r="AF286" s="5">
        <v>0</v>
      </c>
      <c r="AG286" s="2"/>
    </row>
    <row r="287" spans="1:33" outlineLevel="6" x14ac:dyDescent="0.25">
      <c r="A287" s="16" t="s">
        <v>74</v>
      </c>
      <c r="B287" s="33" t="s">
        <v>558</v>
      </c>
      <c r="C287" s="34" t="s">
        <v>14</v>
      </c>
      <c r="D287" s="34" t="s">
        <v>1</v>
      </c>
      <c r="E287" s="34"/>
      <c r="F287" s="34"/>
      <c r="G287" s="34"/>
      <c r="H287" s="34"/>
      <c r="I287" s="34"/>
      <c r="J287" s="14">
        <v>1000</v>
      </c>
      <c r="K287" s="14">
        <f t="shared" si="24"/>
        <v>0</v>
      </c>
      <c r="L287" s="14">
        <v>1000</v>
      </c>
      <c r="M287" s="14">
        <v>1000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6">
        <v>0</v>
      </c>
      <c r="AD287" s="5">
        <v>0</v>
      </c>
      <c r="AE287" s="6">
        <v>0</v>
      </c>
      <c r="AF287" s="5">
        <v>0</v>
      </c>
      <c r="AG287" s="2"/>
    </row>
    <row r="288" spans="1:33" ht="26.25" customHeight="1" outlineLevel="4" x14ac:dyDescent="0.25">
      <c r="A288" s="16" t="s">
        <v>192</v>
      </c>
      <c r="B288" s="33" t="s">
        <v>559</v>
      </c>
      <c r="C288" s="34" t="s">
        <v>1</v>
      </c>
      <c r="D288" s="34" t="s">
        <v>1</v>
      </c>
      <c r="E288" s="34"/>
      <c r="F288" s="34"/>
      <c r="G288" s="34"/>
      <c r="H288" s="34"/>
      <c r="I288" s="34"/>
      <c r="J288" s="14">
        <v>50000</v>
      </c>
      <c r="K288" s="14">
        <f t="shared" si="24"/>
        <v>-40000</v>
      </c>
      <c r="L288" s="14">
        <f>L289</f>
        <v>10000</v>
      </c>
      <c r="M288" s="14">
        <f>M289</f>
        <v>10000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6">
        <v>0</v>
      </c>
      <c r="AD288" s="5">
        <v>0</v>
      </c>
      <c r="AE288" s="6">
        <v>0</v>
      </c>
      <c r="AF288" s="5">
        <v>0</v>
      </c>
      <c r="AG288" s="2"/>
    </row>
    <row r="289" spans="1:33" ht="30" outlineLevel="5" x14ac:dyDescent="0.25">
      <c r="A289" s="16" t="s">
        <v>51</v>
      </c>
      <c r="B289" s="33" t="s">
        <v>559</v>
      </c>
      <c r="C289" s="34" t="s">
        <v>3</v>
      </c>
      <c r="D289" s="34" t="s">
        <v>1</v>
      </c>
      <c r="E289" s="34"/>
      <c r="F289" s="34"/>
      <c r="G289" s="34"/>
      <c r="H289" s="34"/>
      <c r="I289" s="34"/>
      <c r="J289" s="14">
        <v>50000</v>
      </c>
      <c r="K289" s="14">
        <f t="shared" si="24"/>
        <v>-40000</v>
      </c>
      <c r="L289" s="14">
        <f>L290</f>
        <v>10000</v>
      </c>
      <c r="M289" s="14">
        <f>M290</f>
        <v>10000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6">
        <v>0</v>
      </c>
      <c r="AD289" s="5">
        <v>0</v>
      </c>
      <c r="AE289" s="6">
        <v>0</v>
      </c>
      <c r="AF289" s="5">
        <v>0</v>
      </c>
      <c r="AG289" s="2"/>
    </row>
    <row r="290" spans="1:33" ht="30" outlineLevel="6" x14ac:dyDescent="0.25">
      <c r="A290" s="16" t="s">
        <v>52</v>
      </c>
      <c r="B290" s="33" t="s">
        <v>559</v>
      </c>
      <c r="C290" s="34" t="s">
        <v>5</v>
      </c>
      <c r="D290" s="34" t="s">
        <v>1</v>
      </c>
      <c r="E290" s="34"/>
      <c r="F290" s="34"/>
      <c r="G290" s="34"/>
      <c r="H290" s="34"/>
      <c r="I290" s="34"/>
      <c r="J290" s="14">
        <v>50000</v>
      </c>
      <c r="K290" s="14">
        <f t="shared" si="24"/>
        <v>-40000</v>
      </c>
      <c r="L290" s="14">
        <v>10000</v>
      </c>
      <c r="M290" s="14">
        <v>10000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6">
        <v>0</v>
      </c>
      <c r="AD290" s="5">
        <v>0</v>
      </c>
      <c r="AE290" s="6">
        <v>0</v>
      </c>
      <c r="AF290" s="5">
        <v>0</v>
      </c>
      <c r="AG290" s="2"/>
    </row>
    <row r="291" spans="1:33" ht="30" outlineLevel="4" x14ac:dyDescent="0.25">
      <c r="A291" s="16" t="s">
        <v>193</v>
      </c>
      <c r="B291" s="33" t="s">
        <v>560</v>
      </c>
      <c r="C291" s="34" t="s">
        <v>1</v>
      </c>
      <c r="D291" s="34" t="s">
        <v>1</v>
      </c>
      <c r="E291" s="34"/>
      <c r="F291" s="34"/>
      <c r="G291" s="34"/>
      <c r="H291" s="34"/>
      <c r="I291" s="34"/>
      <c r="J291" s="14">
        <v>217100</v>
      </c>
      <c r="K291" s="14">
        <f t="shared" si="24"/>
        <v>412900</v>
      </c>
      <c r="L291" s="14">
        <f>L292</f>
        <v>630000</v>
      </c>
      <c r="M291" s="14">
        <f>M292</f>
        <v>630000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6">
        <v>0.68399868927925289</v>
      </c>
      <c r="AD291" s="5">
        <v>0</v>
      </c>
      <c r="AE291" s="6">
        <v>0</v>
      </c>
      <c r="AF291" s="5">
        <v>0</v>
      </c>
      <c r="AG291" s="2"/>
    </row>
    <row r="292" spans="1:33" ht="30" outlineLevel="5" x14ac:dyDescent="0.25">
      <c r="A292" s="16" t="s">
        <v>51</v>
      </c>
      <c r="B292" s="33" t="s">
        <v>560</v>
      </c>
      <c r="C292" s="34" t="s">
        <v>3</v>
      </c>
      <c r="D292" s="34" t="s">
        <v>1</v>
      </c>
      <c r="E292" s="34"/>
      <c r="F292" s="34"/>
      <c r="G292" s="34"/>
      <c r="H292" s="34"/>
      <c r="I292" s="34"/>
      <c r="J292" s="14">
        <v>217100</v>
      </c>
      <c r="K292" s="14">
        <f t="shared" si="24"/>
        <v>412900</v>
      </c>
      <c r="L292" s="14">
        <f>L293</f>
        <v>630000</v>
      </c>
      <c r="M292" s="14">
        <f>M293</f>
        <v>630000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6">
        <v>0.68399868927925289</v>
      </c>
      <c r="AD292" s="5">
        <v>0</v>
      </c>
      <c r="AE292" s="6">
        <v>0</v>
      </c>
      <c r="AF292" s="5">
        <v>0</v>
      </c>
      <c r="AG292" s="2"/>
    </row>
    <row r="293" spans="1:33" ht="30" outlineLevel="6" x14ac:dyDescent="0.25">
      <c r="A293" s="16" t="s">
        <v>52</v>
      </c>
      <c r="B293" s="33" t="s">
        <v>560</v>
      </c>
      <c r="C293" s="34" t="s">
        <v>5</v>
      </c>
      <c r="D293" s="34" t="s">
        <v>1</v>
      </c>
      <c r="E293" s="34"/>
      <c r="F293" s="34"/>
      <c r="G293" s="34"/>
      <c r="H293" s="34"/>
      <c r="I293" s="34"/>
      <c r="J293" s="14">
        <v>217100</v>
      </c>
      <c r="K293" s="14">
        <f t="shared" si="24"/>
        <v>412900</v>
      </c>
      <c r="L293" s="14">
        <v>630000</v>
      </c>
      <c r="M293" s="14">
        <v>630000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6">
        <v>0.68399868927925289</v>
      </c>
      <c r="AD293" s="5">
        <v>0</v>
      </c>
      <c r="AE293" s="6">
        <v>0</v>
      </c>
      <c r="AF293" s="5">
        <v>0</v>
      </c>
      <c r="AG293" s="2"/>
    </row>
    <row r="294" spans="1:33" ht="30" outlineLevel="4" x14ac:dyDescent="0.25">
      <c r="A294" s="16" t="s">
        <v>194</v>
      </c>
      <c r="B294" s="33" t="s">
        <v>561</v>
      </c>
      <c r="C294" s="34" t="s">
        <v>1</v>
      </c>
      <c r="D294" s="34" t="s">
        <v>1</v>
      </c>
      <c r="E294" s="34"/>
      <c r="F294" s="34"/>
      <c r="G294" s="34"/>
      <c r="H294" s="34"/>
      <c r="I294" s="34"/>
      <c r="J294" s="14">
        <v>451500</v>
      </c>
      <c r="K294" s="14">
        <f t="shared" si="24"/>
        <v>-111500</v>
      </c>
      <c r="L294" s="14">
        <f>L295+L297</f>
        <v>340000</v>
      </c>
      <c r="M294" s="14">
        <f>M295+M297</f>
        <v>340000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6">
        <v>0.54013217401201352</v>
      </c>
      <c r="AD294" s="5">
        <v>0</v>
      </c>
      <c r="AE294" s="6">
        <v>0</v>
      </c>
      <c r="AF294" s="5">
        <v>0</v>
      </c>
      <c r="AG294" s="2"/>
    </row>
    <row r="295" spans="1:33" ht="32.25" customHeight="1" outlineLevel="5" x14ac:dyDescent="0.25">
      <c r="A295" s="16" t="s">
        <v>51</v>
      </c>
      <c r="B295" s="33" t="s">
        <v>561</v>
      </c>
      <c r="C295" s="34" t="s">
        <v>3</v>
      </c>
      <c r="D295" s="34" t="s">
        <v>1</v>
      </c>
      <c r="E295" s="34"/>
      <c r="F295" s="34"/>
      <c r="G295" s="34"/>
      <c r="H295" s="34"/>
      <c r="I295" s="34"/>
      <c r="J295" s="14">
        <v>451500</v>
      </c>
      <c r="K295" s="14">
        <f t="shared" si="24"/>
        <v>-111500</v>
      </c>
      <c r="L295" s="14">
        <f>L296</f>
        <v>340000</v>
      </c>
      <c r="M295" s="14">
        <f>M296</f>
        <v>340000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6">
        <v>0.53990243004635907</v>
      </c>
      <c r="AD295" s="5">
        <v>0</v>
      </c>
      <c r="AE295" s="6">
        <v>0</v>
      </c>
      <c r="AF295" s="5">
        <v>0</v>
      </c>
      <c r="AG295" s="2"/>
    </row>
    <row r="296" spans="1:33" ht="30.75" customHeight="1" outlineLevel="6" x14ac:dyDescent="0.25">
      <c r="A296" s="16" t="s">
        <v>52</v>
      </c>
      <c r="B296" s="33" t="s">
        <v>561</v>
      </c>
      <c r="C296" s="34" t="s">
        <v>5</v>
      </c>
      <c r="D296" s="34" t="s">
        <v>1</v>
      </c>
      <c r="E296" s="34"/>
      <c r="F296" s="34"/>
      <c r="G296" s="34"/>
      <c r="H296" s="34"/>
      <c r="I296" s="34"/>
      <c r="J296" s="14">
        <v>451500</v>
      </c>
      <c r="K296" s="14">
        <f t="shared" si="24"/>
        <v>-111500</v>
      </c>
      <c r="L296" s="14">
        <v>340000</v>
      </c>
      <c r="M296" s="14">
        <v>340000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6">
        <v>0.53990243004635907</v>
      </c>
      <c r="AD296" s="5">
        <v>0</v>
      </c>
      <c r="AE296" s="6">
        <v>0</v>
      </c>
      <c r="AF296" s="5">
        <v>0</v>
      </c>
      <c r="AG296" s="2"/>
    </row>
    <row r="297" spans="1:33" hidden="1" outlineLevel="5" x14ac:dyDescent="0.25">
      <c r="A297" s="16" t="s">
        <v>73</v>
      </c>
      <c r="B297" s="33" t="s">
        <v>561</v>
      </c>
      <c r="C297" s="34" t="s">
        <v>13</v>
      </c>
      <c r="D297" s="34" t="s">
        <v>1</v>
      </c>
      <c r="E297" s="34"/>
      <c r="F297" s="34"/>
      <c r="G297" s="34"/>
      <c r="H297" s="34"/>
      <c r="I297" s="34"/>
      <c r="J297" s="14">
        <v>0</v>
      </c>
      <c r="K297" s="14">
        <f t="shared" si="24"/>
        <v>0</v>
      </c>
      <c r="L297" s="14">
        <f>L298</f>
        <v>0</v>
      </c>
      <c r="M297" s="14">
        <f>M298</f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6">
        <v>1</v>
      </c>
      <c r="AD297" s="5">
        <v>0</v>
      </c>
      <c r="AE297" s="6">
        <v>0</v>
      </c>
      <c r="AF297" s="5">
        <v>0</v>
      </c>
      <c r="AG297" s="2"/>
    </row>
    <row r="298" spans="1:33" hidden="1" outlineLevel="6" x14ac:dyDescent="0.25">
      <c r="A298" s="16" t="s">
        <v>74</v>
      </c>
      <c r="B298" s="33" t="s">
        <v>561</v>
      </c>
      <c r="C298" s="34" t="s">
        <v>14</v>
      </c>
      <c r="D298" s="34" t="s">
        <v>1</v>
      </c>
      <c r="E298" s="34"/>
      <c r="F298" s="34"/>
      <c r="G298" s="34"/>
      <c r="H298" s="34"/>
      <c r="I298" s="34"/>
      <c r="J298" s="14">
        <v>0</v>
      </c>
      <c r="K298" s="14">
        <f t="shared" si="24"/>
        <v>0</v>
      </c>
      <c r="L298" s="14"/>
      <c r="M298" s="14"/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6">
        <v>1</v>
      </c>
      <c r="AD298" s="5">
        <v>0</v>
      </c>
      <c r="AE298" s="6">
        <v>0</v>
      </c>
      <c r="AF298" s="5">
        <v>0</v>
      </c>
      <c r="AG298" s="2"/>
    </row>
    <row r="299" spans="1:33" ht="30" outlineLevel="4" collapsed="1" x14ac:dyDescent="0.25">
      <c r="A299" s="16" t="s">
        <v>195</v>
      </c>
      <c r="B299" s="33" t="s">
        <v>562</v>
      </c>
      <c r="C299" s="34" t="s">
        <v>1</v>
      </c>
      <c r="D299" s="34" t="s">
        <v>1</v>
      </c>
      <c r="E299" s="34"/>
      <c r="F299" s="34"/>
      <c r="G299" s="34"/>
      <c r="H299" s="34"/>
      <c r="I299" s="34"/>
      <c r="J299" s="14">
        <v>583300</v>
      </c>
      <c r="K299" s="14">
        <f t="shared" si="24"/>
        <v>-113300</v>
      </c>
      <c r="L299" s="14">
        <f>L300</f>
        <v>470000</v>
      </c>
      <c r="M299" s="14">
        <f>M300</f>
        <v>470000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6">
        <v>0.51199845665397892</v>
      </c>
      <c r="AD299" s="5">
        <v>0</v>
      </c>
      <c r="AE299" s="6">
        <v>0</v>
      </c>
      <c r="AF299" s="5">
        <v>0</v>
      </c>
      <c r="AG299" s="2"/>
    </row>
    <row r="300" spans="1:33" ht="29.25" customHeight="1" outlineLevel="5" x14ac:dyDescent="0.25">
      <c r="A300" s="16" t="s">
        <v>51</v>
      </c>
      <c r="B300" s="33" t="s">
        <v>562</v>
      </c>
      <c r="C300" s="34" t="s">
        <v>3</v>
      </c>
      <c r="D300" s="34" t="s">
        <v>1</v>
      </c>
      <c r="E300" s="34"/>
      <c r="F300" s="34"/>
      <c r="G300" s="34"/>
      <c r="H300" s="34"/>
      <c r="I300" s="34"/>
      <c r="J300" s="14">
        <v>583300</v>
      </c>
      <c r="K300" s="14">
        <f t="shared" si="24"/>
        <v>-113300</v>
      </c>
      <c r="L300" s="14">
        <f>L301</f>
        <v>470000</v>
      </c>
      <c r="M300" s="14">
        <f>M301</f>
        <v>470000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6">
        <v>0.51199845665397892</v>
      </c>
      <c r="AD300" s="5">
        <v>0</v>
      </c>
      <c r="AE300" s="6">
        <v>0</v>
      </c>
      <c r="AF300" s="5">
        <v>0</v>
      </c>
      <c r="AG300" s="2"/>
    </row>
    <row r="301" spans="1:33" ht="30" outlineLevel="6" x14ac:dyDescent="0.25">
      <c r="A301" s="16" t="s">
        <v>52</v>
      </c>
      <c r="B301" s="33" t="s">
        <v>562</v>
      </c>
      <c r="C301" s="34" t="s">
        <v>5</v>
      </c>
      <c r="D301" s="34" t="s">
        <v>1</v>
      </c>
      <c r="E301" s="34"/>
      <c r="F301" s="34"/>
      <c r="G301" s="34"/>
      <c r="H301" s="34"/>
      <c r="I301" s="34"/>
      <c r="J301" s="14">
        <v>583300</v>
      </c>
      <c r="K301" s="14">
        <f t="shared" si="24"/>
        <v>-113300</v>
      </c>
      <c r="L301" s="14">
        <v>470000</v>
      </c>
      <c r="M301" s="14">
        <v>470000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6">
        <v>0.51199845665397892</v>
      </c>
      <c r="AD301" s="5">
        <v>0</v>
      </c>
      <c r="AE301" s="6">
        <v>0</v>
      </c>
      <c r="AF301" s="5">
        <v>0</v>
      </c>
      <c r="AG301" s="2"/>
    </row>
    <row r="302" spans="1:33" ht="32.25" customHeight="1" outlineLevel="4" x14ac:dyDescent="0.25">
      <c r="A302" s="16" t="s">
        <v>196</v>
      </c>
      <c r="B302" s="33" t="s">
        <v>563</v>
      </c>
      <c r="C302" s="34" t="s">
        <v>1</v>
      </c>
      <c r="D302" s="34" t="s">
        <v>1</v>
      </c>
      <c r="E302" s="34"/>
      <c r="F302" s="34"/>
      <c r="G302" s="34"/>
      <c r="H302" s="34"/>
      <c r="I302" s="34"/>
      <c r="J302" s="14">
        <v>310000</v>
      </c>
      <c r="K302" s="14">
        <f t="shared" si="24"/>
        <v>100000</v>
      </c>
      <c r="L302" s="14">
        <f>L303</f>
        <v>410000</v>
      </c>
      <c r="M302" s="14">
        <f>M303</f>
        <v>410000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6">
        <v>0.74931373337607576</v>
      </c>
      <c r="AD302" s="5">
        <v>0</v>
      </c>
      <c r="AE302" s="6">
        <v>0</v>
      </c>
      <c r="AF302" s="5">
        <v>0</v>
      </c>
      <c r="AG302" s="2"/>
    </row>
    <row r="303" spans="1:33" ht="33" customHeight="1" outlineLevel="5" x14ac:dyDescent="0.25">
      <c r="A303" s="16" t="s">
        <v>51</v>
      </c>
      <c r="B303" s="33" t="s">
        <v>563</v>
      </c>
      <c r="C303" s="34" t="s">
        <v>3</v>
      </c>
      <c r="D303" s="34" t="s">
        <v>1</v>
      </c>
      <c r="E303" s="34"/>
      <c r="F303" s="34"/>
      <c r="G303" s="34"/>
      <c r="H303" s="34"/>
      <c r="I303" s="34"/>
      <c r="J303" s="14">
        <v>310000</v>
      </c>
      <c r="K303" s="14">
        <f t="shared" si="24"/>
        <v>100000</v>
      </c>
      <c r="L303" s="14">
        <f>L304</f>
        <v>410000</v>
      </c>
      <c r="M303" s="14">
        <f>M304</f>
        <v>410000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6">
        <v>0.74931373337607576</v>
      </c>
      <c r="AD303" s="5">
        <v>0</v>
      </c>
      <c r="AE303" s="6">
        <v>0</v>
      </c>
      <c r="AF303" s="5">
        <v>0</v>
      </c>
      <c r="AG303" s="2"/>
    </row>
    <row r="304" spans="1:33" ht="30" outlineLevel="6" x14ac:dyDescent="0.25">
      <c r="A304" s="16" t="s">
        <v>52</v>
      </c>
      <c r="B304" s="33" t="s">
        <v>563</v>
      </c>
      <c r="C304" s="34" t="s">
        <v>5</v>
      </c>
      <c r="D304" s="34" t="s">
        <v>1</v>
      </c>
      <c r="E304" s="34"/>
      <c r="F304" s="34"/>
      <c r="G304" s="34"/>
      <c r="H304" s="34"/>
      <c r="I304" s="34"/>
      <c r="J304" s="14">
        <v>310000</v>
      </c>
      <c r="K304" s="14">
        <f t="shared" si="24"/>
        <v>100000</v>
      </c>
      <c r="L304" s="14">
        <v>410000</v>
      </c>
      <c r="M304" s="14">
        <v>410000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6">
        <v>0.74931373337607576</v>
      </c>
      <c r="AD304" s="5">
        <v>0</v>
      </c>
      <c r="AE304" s="6">
        <v>0</v>
      </c>
      <c r="AF304" s="5">
        <v>0</v>
      </c>
      <c r="AG304" s="2"/>
    </row>
    <row r="305" spans="1:33" ht="30" outlineLevel="4" x14ac:dyDescent="0.25">
      <c r="A305" s="16" t="s">
        <v>197</v>
      </c>
      <c r="B305" s="33" t="s">
        <v>564</v>
      </c>
      <c r="C305" s="34" t="s">
        <v>1</v>
      </c>
      <c r="D305" s="34" t="s">
        <v>1</v>
      </c>
      <c r="E305" s="34"/>
      <c r="F305" s="34"/>
      <c r="G305" s="34"/>
      <c r="H305" s="34"/>
      <c r="I305" s="34"/>
      <c r="J305" s="14">
        <v>2079300</v>
      </c>
      <c r="K305" s="14">
        <f t="shared" si="24"/>
        <v>20700</v>
      </c>
      <c r="L305" s="14">
        <f>L306</f>
        <v>2100000</v>
      </c>
      <c r="M305" s="14">
        <f>M306</f>
        <v>2100000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6">
        <v>0.48522127261888709</v>
      </c>
      <c r="AD305" s="5">
        <v>0</v>
      </c>
      <c r="AE305" s="6">
        <v>0</v>
      </c>
      <c r="AF305" s="5">
        <v>0</v>
      </c>
      <c r="AG305" s="2"/>
    </row>
    <row r="306" spans="1:33" ht="33.75" customHeight="1" outlineLevel="5" x14ac:dyDescent="0.25">
      <c r="A306" s="16" t="s">
        <v>51</v>
      </c>
      <c r="B306" s="33" t="s">
        <v>564</v>
      </c>
      <c r="C306" s="34" t="s">
        <v>3</v>
      </c>
      <c r="D306" s="34" t="s">
        <v>1</v>
      </c>
      <c r="E306" s="34"/>
      <c r="F306" s="34"/>
      <c r="G306" s="34"/>
      <c r="H306" s="34"/>
      <c r="I306" s="34"/>
      <c r="J306" s="14">
        <v>2079300</v>
      </c>
      <c r="K306" s="14">
        <f t="shared" si="24"/>
        <v>20700</v>
      </c>
      <c r="L306" s="14">
        <f>L307</f>
        <v>2100000</v>
      </c>
      <c r="M306" s="14">
        <f>M307</f>
        <v>2100000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6">
        <v>0.48522127261888709</v>
      </c>
      <c r="AD306" s="5">
        <v>0</v>
      </c>
      <c r="AE306" s="6">
        <v>0</v>
      </c>
      <c r="AF306" s="5">
        <v>0</v>
      </c>
      <c r="AG306" s="2"/>
    </row>
    <row r="307" spans="1:33" ht="30" outlineLevel="6" x14ac:dyDescent="0.25">
      <c r="A307" s="16" t="s">
        <v>52</v>
      </c>
      <c r="B307" s="33" t="s">
        <v>564</v>
      </c>
      <c r="C307" s="34" t="s">
        <v>5</v>
      </c>
      <c r="D307" s="34" t="s">
        <v>1</v>
      </c>
      <c r="E307" s="34"/>
      <c r="F307" s="34"/>
      <c r="G307" s="34"/>
      <c r="H307" s="34"/>
      <c r="I307" s="34"/>
      <c r="J307" s="14">
        <v>2079300</v>
      </c>
      <c r="K307" s="14">
        <f t="shared" si="24"/>
        <v>20700</v>
      </c>
      <c r="L307" s="14">
        <v>2100000</v>
      </c>
      <c r="M307" s="14">
        <v>2100000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6">
        <v>0.48522127261888709</v>
      </c>
      <c r="AD307" s="5">
        <v>0</v>
      </c>
      <c r="AE307" s="6">
        <v>0</v>
      </c>
      <c r="AF307" s="5">
        <v>0</v>
      </c>
      <c r="AG307" s="2"/>
    </row>
    <row r="308" spans="1:33" ht="34.5" customHeight="1" outlineLevel="4" x14ac:dyDescent="0.25">
      <c r="A308" s="16" t="s">
        <v>198</v>
      </c>
      <c r="B308" s="33" t="s">
        <v>565</v>
      </c>
      <c r="C308" s="34" t="s">
        <v>1</v>
      </c>
      <c r="D308" s="34" t="s">
        <v>1</v>
      </c>
      <c r="E308" s="34"/>
      <c r="F308" s="34"/>
      <c r="G308" s="34"/>
      <c r="H308" s="34"/>
      <c r="I308" s="34"/>
      <c r="J308" s="14">
        <v>2550000</v>
      </c>
      <c r="K308" s="14">
        <f t="shared" si="24"/>
        <v>500000</v>
      </c>
      <c r="L308" s="14">
        <f>L309+L311+L313</f>
        <v>3050000</v>
      </c>
      <c r="M308" s="14">
        <f>M309+M311+M313</f>
        <v>3050000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6">
        <v>0.52152550196078429</v>
      </c>
      <c r="AD308" s="5">
        <v>0</v>
      </c>
      <c r="AE308" s="6">
        <v>0</v>
      </c>
      <c r="AF308" s="5">
        <v>0</v>
      </c>
      <c r="AG308" s="2"/>
    </row>
    <row r="309" spans="1:33" ht="60" customHeight="1" outlineLevel="5" x14ac:dyDescent="0.25">
      <c r="A309" s="16" t="s">
        <v>104</v>
      </c>
      <c r="B309" s="33" t="s">
        <v>565</v>
      </c>
      <c r="C309" s="34" t="s">
        <v>16</v>
      </c>
      <c r="D309" s="34" t="s">
        <v>1</v>
      </c>
      <c r="E309" s="34"/>
      <c r="F309" s="34"/>
      <c r="G309" s="34"/>
      <c r="H309" s="34"/>
      <c r="I309" s="34"/>
      <c r="J309" s="14">
        <v>2380000</v>
      </c>
      <c r="K309" s="14">
        <f t="shared" si="24"/>
        <v>490000</v>
      </c>
      <c r="L309" s="14">
        <f>L310</f>
        <v>2870000</v>
      </c>
      <c r="M309" s="14">
        <f>M310</f>
        <v>2870000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6">
        <v>0.52230665126050424</v>
      </c>
      <c r="AD309" s="5">
        <v>0</v>
      </c>
      <c r="AE309" s="6">
        <v>0</v>
      </c>
      <c r="AF309" s="5">
        <v>0</v>
      </c>
      <c r="AG309" s="2"/>
    </row>
    <row r="310" spans="1:33" outlineLevel="6" x14ac:dyDescent="0.25">
      <c r="A310" s="16" t="s">
        <v>161</v>
      </c>
      <c r="B310" s="33" t="s">
        <v>565</v>
      </c>
      <c r="C310" s="34" t="s">
        <v>18</v>
      </c>
      <c r="D310" s="34" t="s">
        <v>1</v>
      </c>
      <c r="E310" s="34"/>
      <c r="F310" s="34"/>
      <c r="G310" s="34"/>
      <c r="H310" s="34"/>
      <c r="I310" s="34"/>
      <c r="J310" s="14">
        <v>2380000</v>
      </c>
      <c r="K310" s="14">
        <f t="shared" si="24"/>
        <v>490000</v>
      </c>
      <c r="L310" s="14">
        <v>2870000</v>
      </c>
      <c r="M310" s="14">
        <v>2870000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6">
        <v>0.52230665126050424</v>
      </c>
      <c r="AD310" s="5">
        <v>0</v>
      </c>
      <c r="AE310" s="6">
        <v>0</v>
      </c>
      <c r="AF310" s="5">
        <v>0</v>
      </c>
      <c r="AG310" s="2"/>
    </row>
    <row r="311" spans="1:33" ht="31.5" customHeight="1" outlineLevel="5" x14ac:dyDescent="0.25">
      <c r="A311" s="16" t="s">
        <v>50</v>
      </c>
      <c r="B311" s="33" t="s">
        <v>565</v>
      </c>
      <c r="C311" s="34" t="s">
        <v>3</v>
      </c>
      <c r="D311" s="34" t="s">
        <v>1</v>
      </c>
      <c r="E311" s="34"/>
      <c r="F311" s="34"/>
      <c r="G311" s="34"/>
      <c r="H311" s="34"/>
      <c r="I311" s="34"/>
      <c r="J311" s="14">
        <v>168000</v>
      </c>
      <c r="K311" s="14">
        <f t="shared" si="24"/>
        <v>12000</v>
      </c>
      <c r="L311" s="14">
        <f>L312</f>
        <v>180000</v>
      </c>
      <c r="M311" s="14">
        <f>M312</f>
        <v>180000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6">
        <v>0.51666785714285712</v>
      </c>
      <c r="AD311" s="5">
        <v>0</v>
      </c>
      <c r="AE311" s="6">
        <v>0</v>
      </c>
      <c r="AF311" s="5">
        <v>0</v>
      </c>
      <c r="AG311" s="2"/>
    </row>
    <row r="312" spans="1:33" ht="30" outlineLevel="6" x14ac:dyDescent="0.25">
      <c r="A312" s="16" t="s">
        <v>52</v>
      </c>
      <c r="B312" s="33" t="s">
        <v>565</v>
      </c>
      <c r="C312" s="34" t="s">
        <v>5</v>
      </c>
      <c r="D312" s="34" t="s">
        <v>1</v>
      </c>
      <c r="E312" s="34"/>
      <c r="F312" s="34"/>
      <c r="G312" s="34"/>
      <c r="H312" s="34"/>
      <c r="I312" s="34"/>
      <c r="J312" s="14">
        <v>168000</v>
      </c>
      <c r="K312" s="14">
        <f t="shared" si="24"/>
        <v>12000</v>
      </c>
      <c r="L312" s="14">
        <v>180000</v>
      </c>
      <c r="M312" s="14">
        <v>180000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6">
        <v>0.51666785714285712</v>
      </c>
      <c r="AD312" s="5">
        <v>0</v>
      </c>
      <c r="AE312" s="6">
        <v>0</v>
      </c>
      <c r="AF312" s="5">
        <v>0</v>
      </c>
      <c r="AG312" s="2"/>
    </row>
    <row r="313" spans="1:33" hidden="1" outlineLevel="5" x14ac:dyDescent="0.25">
      <c r="A313" s="16" t="s">
        <v>73</v>
      </c>
      <c r="B313" s="33" t="s">
        <v>565</v>
      </c>
      <c r="C313" s="34" t="s">
        <v>13</v>
      </c>
      <c r="D313" s="34" t="s">
        <v>1</v>
      </c>
      <c r="E313" s="34"/>
      <c r="F313" s="34"/>
      <c r="G313" s="34"/>
      <c r="H313" s="34"/>
      <c r="I313" s="34"/>
      <c r="J313" s="14">
        <v>2000</v>
      </c>
      <c r="K313" s="14">
        <f t="shared" si="24"/>
        <v>-2000</v>
      </c>
      <c r="L313" s="14">
        <f>L314</f>
        <v>0</v>
      </c>
      <c r="M313" s="14">
        <f>M314</f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6">
        <v>0</v>
      </c>
      <c r="AD313" s="5">
        <v>0</v>
      </c>
      <c r="AE313" s="6">
        <v>0</v>
      </c>
      <c r="AF313" s="5">
        <v>0</v>
      </c>
      <c r="AG313" s="2"/>
    </row>
    <row r="314" spans="1:33" hidden="1" outlineLevel="6" x14ac:dyDescent="0.25">
      <c r="A314" s="16" t="s">
        <v>74</v>
      </c>
      <c r="B314" s="33" t="s">
        <v>565</v>
      </c>
      <c r="C314" s="34" t="s">
        <v>14</v>
      </c>
      <c r="D314" s="34" t="s">
        <v>1</v>
      </c>
      <c r="E314" s="34"/>
      <c r="F314" s="34"/>
      <c r="G314" s="34"/>
      <c r="H314" s="34"/>
      <c r="I314" s="34"/>
      <c r="J314" s="14">
        <v>2000</v>
      </c>
      <c r="K314" s="14">
        <f t="shared" si="24"/>
        <v>-2000</v>
      </c>
      <c r="L314" s="14"/>
      <c r="M314" s="14"/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6">
        <v>0</v>
      </c>
      <c r="AD314" s="5">
        <v>0</v>
      </c>
      <c r="AE314" s="6">
        <v>0</v>
      </c>
      <c r="AF314" s="5">
        <v>0</v>
      </c>
      <c r="AG314" s="2"/>
    </row>
    <row r="315" spans="1:33" ht="30" outlineLevel="4" collapsed="1" x14ac:dyDescent="0.25">
      <c r="A315" s="16" t="s">
        <v>199</v>
      </c>
      <c r="B315" s="33" t="s">
        <v>566</v>
      </c>
      <c r="C315" s="34" t="s">
        <v>1</v>
      </c>
      <c r="D315" s="34" t="s">
        <v>1</v>
      </c>
      <c r="E315" s="34"/>
      <c r="F315" s="34"/>
      <c r="G315" s="34"/>
      <c r="H315" s="34"/>
      <c r="I315" s="34"/>
      <c r="J315" s="14">
        <v>3000000</v>
      </c>
      <c r="K315" s="14">
        <f t="shared" si="24"/>
        <v>500000</v>
      </c>
      <c r="L315" s="14">
        <f>L316+L318+L320</f>
        <v>3500000</v>
      </c>
      <c r="M315" s="14">
        <f>M316+M318+M320</f>
        <v>3500000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6">
        <v>0.63849042</v>
      </c>
      <c r="AD315" s="5">
        <v>0</v>
      </c>
      <c r="AE315" s="6">
        <v>0</v>
      </c>
      <c r="AF315" s="5">
        <v>0</v>
      </c>
      <c r="AG315" s="2"/>
    </row>
    <row r="316" spans="1:33" ht="63" customHeight="1" outlineLevel="5" x14ac:dyDescent="0.25">
      <c r="A316" s="16" t="s">
        <v>104</v>
      </c>
      <c r="B316" s="33" t="s">
        <v>566</v>
      </c>
      <c r="C316" s="34" t="s">
        <v>16</v>
      </c>
      <c r="D316" s="34" t="s">
        <v>1</v>
      </c>
      <c r="E316" s="34"/>
      <c r="F316" s="34"/>
      <c r="G316" s="34"/>
      <c r="H316" s="34"/>
      <c r="I316" s="34"/>
      <c r="J316" s="14">
        <v>2832000</v>
      </c>
      <c r="K316" s="14">
        <f t="shared" si="24"/>
        <v>639000</v>
      </c>
      <c r="L316" s="14">
        <f>L317</f>
        <v>3471000</v>
      </c>
      <c r="M316" s="14">
        <f>M317</f>
        <v>3471000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6">
        <v>0.63959631313131315</v>
      </c>
      <c r="AD316" s="5">
        <v>0</v>
      </c>
      <c r="AE316" s="6">
        <v>0</v>
      </c>
      <c r="AF316" s="5">
        <v>0</v>
      </c>
      <c r="AG316" s="2"/>
    </row>
    <row r="317" spans="1:33" ht="15.75" customHeight="1" outlineLevel="6" x14ac:dyDescent="0.25">
      <c r="A317" s="16" t="s">
        <v>161</v>
      </c>
      <c r="B317" s="33" t="s">
        <v>566</v>
      </c>
      <c r="C317" s="34" t="s">
        <v>18</v>
      </c>
      <c r="D317" s="34" t="s">
        <v>1</v>
      </c>
      <c r="E317" s="34"/>
      <c r="F317" s="34"/>
      <c r="G317" s="34"/>
      <c r="H317" s="34"/>
      <c r="I317" s="34"/>
      <c r="J317" s="14">
        <v>2832000</v>
      </c>
      <c r="K317" s="14">
        <f t="shared" si="24"/>
        <v>639000</v>
      </c>
      <c r="L317" s="14">
        <v>3471000</v>
      </c>
      <c r="M317" s="14">
        <v>3471000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6">
        <v>0.63959631313131315</v>
      </c>
      <c r="AD317" s="5">
        <v>0</v>
      </c>
      <c r="AE317" s="6">
        <v>0</v>
      </c>
      <c r="AF317" s="5">
        <v>0</v>
      </c>
      <c r="AG317" s="2"/>
    </row>
    <row r="318" spans="1:33" ht="31.5" customHeight="1" outlineLevel="5" x14ac:dyDescent="0.25">
      <c r="A318" s="16" t="s">
        <v>51</v>
      </c>
      <c r="B318" s="33" t="s">
        <v>566</v>
      </c>
      <c r="C318" s="34" t="s">
        <v>3</v>
      </c>
      <c r="D318" s="34" t="s">
        <v>1</v>
      </c>
      <c r="E318" s="34"/>
      <c r="F318" s="34"/>
      <c r="G318" s="34"/>
      <c r="H318" s="34"/>
      <c r="I318" s="34"/>
      <c r="J318" s="14">
        <v>167000</v>
      </c>
      <c r="K318" s="14">
        <f t="shared" si="24"/>
        <v>-138000</v>
      </c>
      <c r="L318" s="14">
        <f>L319</f>
        <v>29000</v>
      </c>
      <c r="M318" s="14">
        <f>M319</f>
        <v>29000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6">
        <v>0.54724862068965519</v>
      </c>
      <c r="AD318" s="5">
        <v>0</v>
      </c>
      <c r="AE318" s="6">
        <v>0</v>
      </c>
      <c r="AF318" s="5">
        <v>0</v>
      </c>
      <c r="AG318" s="2"/>
    </row>
    <row r="319" spans="1:33" ht="30" outlineLevel="6" x14ac:dyDescent="0.25">
      <c r="A319" s="16" t="s">
        <v>52</v>
      </c>
      <c r="B319" s="33" t="s">
        <v>566</v>
      </c>
      <c r="C319" s="34" t="s">
        <v>5</v>
      </c>
      <c r="D319" s="34" t="s">
        <v>1</v>
      </c>
      <c r="E319" s="34"/>
      <c r="F319" s="34"/>
      <c r="G319" s="34"/>
      <c r="H319" s="34"/>
      <c r="I319" s="34"/>
      <c r="J319" s="14">
        <v>167000</v>
      </c>
      <c r="K319" s="14">
        <f t="shared" si="24"/>
        <v>-138000</v>
      </c>
      <c r="L319" s="14">
        <v>29000</v>
      </c>
      <c r="M319" s="14">
        <v>29000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6">
        <v>0.54724862068965519</v>
      </c>
      <c r="AD319" s="5">
        <v>0</v>
      </c>
      <c r="AE319" s="6">
        <v>0</v>
      </c>
      <c r="AF319" s="5">
        <v>0</v>
      </c>
      <c r="AG319" s="2"/>
    </row>
    <row r="320" spans="1:33" hidden="1" outlineLevel="5" x14ac:dyDescent="0.25">
      <c r="A320" s="16" t="s">
        <v>128</v>
      </c>
      <c r="B320" s="33" t="s">
        <v>566</v>
      </c>
      <c r="C320" s="34" t="s">
        <v>13</v>
      </c>
      <c r="D320" s="34" t="s">
        <v>1</v>
      </c>
      <c r="E320" s="34"/>
      <c r="F320" s="34"/>
      <c r="G320" s="34"/>
      <c r="H320" s="34"/>
      <c r="I320" s="34"/>
      <c r="J320" s="14">
        <v>1000</v>
      </c>
      <c r="K320" s="14">
        <f t="shared" si="24"/>
        <v>-1000</v>
      </c>
      <c r="L320" s="14">
        <f>L321</f>
        <v>0</v>
      </c>
      <c r="M320" s="14">
        <f>M321</f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6">
        <v>0</v>
      </c>
      <c r="AD320" s="5">
        <v>0</v>
      </c>
      <c r="AE320" s="6">
        <v>0</v>
      </c>
      <c r="AF320" s="5">
        <v>0</v>
      </c>
      <c r="AG320" s="2"/>
    </row>
    <row r="321" spans="1:33" hidden="1" outlineLevel="6" x14ac:dyDescent="0.25">
      <c r="A321" s="16" t="s">
        <v>74</v>
      </c>
      <c r="B321" s="33" t="s">
        <v>566</v>
      </c>
      <c r="C321" s="34" t="s">
        <v>14</v>
      </c>
      <c r="D321" s="34" t="s">
        <v>1</v>
      </c>
      <c r="E321" s="34"/>
      <c r="F321" s="34"/>
      <c r="G321" s="34"/>
      <c r="H321" s="34"/>
      <c r="I321" s="34"/>
      <c r="J321" s="14">
        <v>1000</v>
      </c>
      <c r="K321" s="14">
        <f t="shared" si="24"/>
        <v>-1000</v>
      </c>
      <c r="L321" s="14"/>
      <c r="M321" s="14"/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6">
        <v>0</v>
      </c>
      <c r="AD321" s="5">
        <v>0</v>
      </c>
      <c r="AE321" s="6">
        <v>0</v>
      </c>
      <c r="AF321" s="5">
        <v>0</v>
      </c>
      <c r="AG321" s="2"/>
    </row>
    <row r="322" spans="1:33" ht="30" outlineLevel="4" collapsed="1" x14ac:dyDescent="0.25">
      <c r="A322" s="16" t="s">
        <v>200</v>
      </c>
      <c r="B322" s="33" t="s">
        <v>567</v>
      </c>
      <c r="C322" s="34" t="s">
        <v>1</v>
      </c>
      <c r="D322" s="34" t="s">
        <v>1</v>
      </c>
      <c r="E322" s="34"/>
      <c r="F322" s="34"/>
      <c r="G322" s="34"/>
      <c r="H322" s="34"/>
      <c r="I322" s="34"/>
      <c r="J322" s="14">
        <v>3000000</v>
      </c>
      <c r="K322" s="14">
        <f t="shared" si="24"/>
        <v>0</v>
      </c>
      <c r="L322" s="14">
        <f>L323+L325+L327</f>
        <v>3000000</v>
      </c>
      <c r="M322" s="14">
        <f>M323+M325+M327</f>
        <v>3000000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6">
        <v>0.48966515666666666</v>
      </c>
      <c r="AD322" s="5">
        <v>0</v>
      </c>
      <c r="AE322" s="6">
        <v>0</v>
      </c>
      <c r="AF322" s="5">
        <v>0</v>
      </c>
      <c r="AG322" s="2"/>
    </row>
    <row r="323" spans="1:33" ht="64.5" customHeight="1" outlineLevel="5" x14ac:dyDescent="0.25">
      <c r="A323" s="16" t="s">
        <v>104</v>
      </c>
      <c r="B323" s="33" t="s">
        <v>567</v>
      </c>
      <c r="C323" s="34" t="s">
        <v>16</v>
      </c>
      <c r="D323" s="34" t="s">
        <v>1</v>
      </c>
      <c r="E323" s="34"/>
      <c r="F323" s="34"/>
      <c r="G323" s="34"/>
      <c r="H323" s="34"/>
      <c r="I323" s="34"/>
      <c r="J323" s="14">
        <v>2742808.71</v>
      </c>
      <c r="K323" s="14">
        <f t="shared" si="24"/>
        <v>-2808.7099999999627</v>
      </c>
      <c r="L323" s="14">
        <f>L324</f>
        <v>2740000</v>
      </c>
      <c r="M323" s="14">
        <f>M324</f>
        <v>2740000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6">
        <v>0.48416080390819527</v>
      </c>
      <c r="AD323" s="5">
        <v>0</v>
      </c>
      <c r="AE323" s="6">
        <v>0</v>
      </c>
      <c r="AF323" s="5">
        <v>0</v>
      </c>
      <c r="AG323" s="2"/>
    </row>
    <row r="324" spans="1:33" outlineLevel="6" x14ac:dyDescent="0.25">
      <c r="A324" s="16" t="s">
        <v>161</v>
      </c>
      <c r="B324" s="33" t="s">
        <v>567</v>
      </c>
      <c r="C324" s="34" t="s">
        <v>18</v>
      </c>
      <c r="D324" s="34" t="s">
        <v>1</v>
      </c>
      <c r="E324" s="34"/>
      <c r="F324" s="34"/>
      <c r="G324" s="34"/>
      <c r="H324" s="34"/>
      <c r="I324" s="34"/>
      <c r="J324" s="14">
        <v>2742808.71</v>
      </c>
      <c r="K324" s="14">
        <f t="shared" si="24"/>
        <v>-2808.7099999999627</v>
      </c>
      <c r="L324" s="14">
        <v>2740000</v>
      </c>
      <c r="M324" s="14">
        <v>2740000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6">
        <v>0.48416080390819527</v>
      </c>
      <c r="AD324" s="5">
        <v>0</v>
      </c>
      <c r="AE324" s="6">
        <v>0</v>
      </c>
      <c r="AF324" s="5">
        <v>0</v>
      </c>
      <c r="AG324" s="2"/>
    </row>
    <row r="325" spans="1:33" ht="30.75" customHeight="1" outlineLevel="5" x14ac:dyDescent="0.25">
      <c r="A325" s="16" t="s">
        <v>51</v>
      </c>
      <c r="B325" s="33" t="s">
        <v>567</v>
      </c>
      <c r="C325" s="34" t="s">
        <v>3</v>
      </c>
      <c r="D325" s="34" t="s">
        <v>1</v>
      </c>
      <c r="E325" s="34"/>
      <c r="F325" s="34"/>
      <c r="G325" s="34"/>
      <c r="H325" s="34"/>
      <c r="I325" s="34"/>
      <c r="J325" s="14">
        <v>256691.29</v>
      </c>
      <c r="K325" s="14">
        <f t="shared" si="24"/>
        <v>3308.7099999999919</v>
      </c>
      <c r="L325" s="14">
        <f>L326</f>
        <v>260000</v>
      </c>
      <c r="M325" s="14">
        <f>M326</f>
        <v>260000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6">
        <v>0.54943430297147988</v>
      </c>
      <c r="AD325" s="5">
        <v>0</v>
      </c>
      <c r="AE325" s="6">
        <v>0</v>
      </c>
      <c r="AF325" s="5">
        <v>0</v>
      </c>
      <c r="AG325" s="2"/>
    </row>
    <row r="326" spans="1:33" ht="32.25" customHeight="1" outlineLevel="6" x14ac:dyDescent="0.25">
      <c r="A326" s="16" t="s">
        <v>52</v>
      </c>
      <c r="B326" s="33" t="s">
        <v>567</v>
      </c>
      <c r="C326" s="34" t="s">
        <v>5</v>
      </c>
      <c r="D326" s="34" t="s">
        <v>1</v>
      </c>
      <c r="E326" s="34"/>
      <c r="F326" s="34"/>
      <c r="G326" s="34"/>
      <c r="H326" s="34"/>
      <c r="I326" s="34"/>
      <c r="J326" s="14">
        <v>256691.29</v>
      </c>
      <c r="K326" s="14">
        <f t="shared" si="24"/>
        <v>3308.7099999999919</v>
      </c>
      <c r="L326" s="14">
        <v>260000</v>
      </c>
      <c r="M326" s="14">
        <v>260000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6">
        <v>0.54943430297147988</v>
      </c>
      <c r="AD326" s="5">
        <v>0</v>
      </c>
      <c r="AE326" s="6">
        <v>0</v>
      </c>
      <c r="AF326" s="5">
        <v>0</v>
      </c>
      <c r="AG326" s="2"/>
    </row>
    <row r="327" spans="1:33" hidden="1" outlineLevel="5" x14ac:dyDescent="0.25">
      <c r="A327" s="16" t="s">
        <v>73</v>
      </c>
      <c r="B327" s="33" t="s">
        <v>567</v>
      </c>
      <c r="C327" s="34" t="s">
        <v>13</v>
      </c>
      <c r="D327" s="34" t="s">
        <v>1</v>
      </c>
      <c r="E327" s="34"/>
      <c r="F327" s="34"/>
      <c r="G327" s="34"/>
      <c r="H327" s="34"/>
      <c r="I327" s="34"/>
      <c r="J327" s="14">
        <v>500</v>
      </c>
      <c r="K327" s="14">
        <f t="shared" si="24"/>
        <v>-500</v>
      </c>
      <c r="L327" s="14">
        <f>L328</f>
        <v>0</v>
      </c>
      <c r="M327" s="14">
        <f>M328</f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6">
        <v>0</v>
      </c>
      <c r="AD327" s="5">
        <v>0</v>
      </c>
      <c r="AE327" s="6">
        <v>0</v>
      </c>
      <c r="AF327" s="5">
        <v>0</v>
      </c>
      <c r="AG327" s="2"/>
    </row>
    <row r="328" spans="1:33" hidden="1" outlineLevel="6" x14ac:dyDescent="0.25">
      <c r="A328" s="16" t="s">
        <v>74</v>
      </c>
      <c r="B328" s="33" t="s">
        <v>567</v>
      </c>
      <c r="C328" s="34" t="s">
        <v>14</v>
      </c>
      <c r="D328" s="34" t="s">
        <v>1</v>
      </c>
      <c r="E328" s="34"/>
      <c r="F328" s="34"/>
      <c r="G328" s="34"/>
      <c r="H328" s="34"/>
      <c r="I328" s="34"/>
      <c r="J328" s="14">
        <v>500</v>
      </c>
      <c r="K328" s="14">
        <f t="shared" si="24"/>
        <v>-500</v>
      </c>
      <c r="L328" s="14"/>
      <c r="M328" s="14"/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6">
        <v>0</v>
      </c>
      <c r="AD328" s="5">
        <v>0</v>
      </c>
      <c r="AE328" s="6">
        <v>0</v>
      </c>
      <c r="AF328" s="5">
        <v>0</v>
      </c>
      <c r="AG328" s="2"/>
    </row>
    <row r="329" spans="1:33" ht="31.5" customHeight="1" outlineLevel="4" collapsed="1" x14ac:dyDescent="0.25">
      <c r="A329" s="16" t="s">
        <v>201</v>
      </c>
      <c r="B329" s="33" t="s">
        <v>568</v>
      </c>
      <c r="C329" s="34" t="s">
        <v>1</v>
      </c>
      <c r="D329" s="34" t="s">
        <v>1</v>
      </c>
      <c r="E329" s="34"/>
      <c r="F329" s="34"/>
      <c r="G329" s="34"/>
      <c r="H329" s="34"/>
      <c r="I329" s="34"/>
      <c r="J329" s="14">
        <v>2710000</v>
      </c>
      <c r="K329" s="14">
        <f t="shared" si="24"/>
        <v>330000</v>
      </c>
      <c r="L329" s="14">
        <f>L330+L332+L334</f>
        <v>3020000</v>
      </c>
      <c r="M329" s="14">
        <f>M330+M332+M334</f>
        <v>3040000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6">
        <v>0.53920330627306268</v>
      </c>
      <c r="AD329" s="5">
        <v>0</v>
      </c>
      <c r="AE329" s="6">
        <v>0</v>
      </c>
      <c r="AF329" s="5">
        <v>0</v>
      </c>
      <c r="AG329" s="2"/>
    </row>
    <row r="330" spans="1:33" ht="63" customHeight="1" outlineLevel="5" x14ac:dyDescent="0.25">
      <c r="A330" s="16" t="s">
        <v>102</v>
      </c>
      <c r="B330" s="33" t="s">
        <v>568</v>
      </c>
      <c r="C330" s="34" t="s">
        <v>16</v>
      </c>
      <c r="D330" s="34" t="s">
        <v>1</v>
      </c>
      <c r="E330" s="34"/>
      <c r="F330" s="34"/>
      <c r="G330" s="34"/>
      <c r="H330" s="34"/>
      <c r="I330" s="34"/>
      <c r="J330" s="14">
        <v>2610000</v>
      </c>
      <c r="K330" s="14">
        <f t="shared" si="24"/>
        <v>330000</v>
      </c>
      <c r="L330" s="14">
        <f>L331</f>
        <v>2920000</v>
      </c>
      <c r="M330" s="14">
        <f>M331</f>
        <v>2940000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6">
        <v>0.54667278160919541</v>
      </c>
      <c r="AD330" s="5">
        <v>0</v>
      </c>
      <c r="AE330" s="6">
        <v>0</v>
      </c>
      <c r="AF330" s="5">
        <v>0</v>
      </c>
      <c r="AG330" s="2"/>
    </row>
    <row r="331" spans="1:33" ht="21.75" customHeight="1" outlineLevel="6" x14ac:dyDescent="0.25">
      <c r="A331" s="16" t="s">
        <v>161</v>
      </c>
      <c r="B331" s="33" t="s">
        <v>568</v>
      </c>
      <c r="C331" s="34" t="s">
        <v>18</v>
      </c>
      <c r="D331" s="34" t="s">
        <v>1</v>
      </c>
      <c r="E331" s="34"/>
      <c r="F331" s="34"/>
      <c r="G331" s="34"/>
      <c r="H331" s="34"/>
      <c r="I331" s="34"/>
      <c r="J331" s="14">
        <v>2610000</v>
      </c>
      <c r="K331" s="14">
        <f t="shared" si="24"/>
        <v>330000</v>
      </c>
      <c r="L331" s="14">
        <v>2920000</v>
      </c>
      <c r="M331" s="14">
        <v>2940000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6">
        <v>0.54667278160919541</v>
      </c>
      <c r="AD331" s="5">
        <v>0</v>
      </c>
      <c r="AE331" s="6">
        <v>0</v>
      </c>
      <c r="AF331" s="5">
        <v>0</v>
      </c>
      <c r="AG331" s="2"/>
    </row>
    <row r="332" spans="1:33" ht="30.75" customHeight="1" outlineLevel="5" x14ac:dyDescent="0.25">
      <c r="A332" s="16" t="s">
        <v>51</v>
      </c>
      <c r="B332" s="33" t="s">
        <v>568</v>
      </c>
      <c r="C332" s="34" t="s">
        <v>3</v>
      </c>
      <c r="D332" s="34" t="s">
        <v>1</v>
      </c>
      <c r="E332" s="34"/>
      <c r="F332" s="34"/>
      <c r="G332" s="34"/>
      <c r="H332" s="34"/>
      <c r="I332" s="34"/>
      <c r="J332" s="14">
        <v>98000</v>
      </c>
      <c r="K332" s="14">
        <f t="shared" si="24"/>
        <v>2000</v>
      </c>
      <c r="L332" s="14">
        <f>L333</f>
        <v>100000</v>
      </c>
      <c r="M332" s="14">
        <f>M333</f>
        <v>100000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6">
        <v>0.35127551020408165</v>
      </c>
      <c r="AD332" s="5">
        <v>0</v>
      </c>
      <c r="AE332" s="6">
        <v>0</v>
      </c>
      <c r="AF332" s="5">
        <v>0</v>
      </c>
      <c r="AG332" s="2"/>
    </row>
    <row r="333" spans="1:33" ht="31.5" customHeight="1" outlineLevel="6" x14ac:dyDescent="0.25">
      <c r="A333" s="16" t="s">
        <v>52</v>
      </c>
      <c r="B333" s="33" t="s">
        <v>568</v>
      </c>
      <c r="C333" s="34" t="s">
        <v>5</v>
      </c>
      <c r="D333" s="34" t="s">
        <v>1</v>
      </c>
      <c r="E333" s="34"/>
      <c r="F333" s="34"/>
      <c r="G333" s="34"/>
      <c r="H333" s="34"/>
      <c r="I333" s="34"/>
      <c r="J333" s="14">
        <v>98000</v>
      </c>
      <c r="K333" s="14">
        <f t="shared" si="24"/>
        <v>2000</v>
      </c>
      <c r="L333" s="14">
        <v>100000</v>
      </c>
      <c r="M333" s="14">
        <v>100000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6">
        <v>0.35127551020408165</v>
      </c>
      <c r="AD333" s="5">
        <v>0</v>
      </c>
      <c r="AE333" s="6">
        <v>0</v>
      </c>
      <c r="AF333" s="5">
        <v>0</v>
      </c>
      <c r="AG333" s="2"/>
    </row>
    <row r="334" spans="1:33" hidden="1" outlineLevel="5" x14ac:dyDescent="0.25">
      <c r="A334" s="16" t="s">
        <v>73</v>
      </c>
      <c r="B334" s="33" t="s">
        <v>568</v>
      </c>
      <c r="C334" s="34" t="s">
        <v>13</v>
      </c>
      <c r="D334" s="34" t="s">
        <v>1</v>
      </c>
      <c r="E334" s="34"/>
      <c r="F334" s="34"/>
      <c r="G334" s="34"/>
      <c r="H334" s="34"/>
      <c r="I334" s="34"/>
      <c r="J334" s="14">
        <v>2000</v>
      </c>
      <c r="K334" s="14">
        <f t="shared" si="24"/>
        <v>-2000</v>
      </c>
      <c r="L334" s="14">
        <f>L335</f>
        <v>0</v>
      </c>
      <c r="M334" s="14">
        <f>M335</f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6">
        <v>0</v>
      </c>
      <c r="AD334" s="5">
        <v>0</v>
      </c>
      <c r="AE334" s="6">
        <v>0</v>
      </c>
      <c r="AF334" s="5">
        <v>0</v>
      </c>
      <c r="AG334" s="2"/>
    </row>
    <row r="335" spans="1:33" hidden="1" outlineLevel="6" x14ac:dyDescent="0.25">
      <c r="A335" s="16" t="s">
        <v>74</v>
      </c>
      <c r="B335" s="33" t="s">
        <v>568</v>
      </c>
      <c r="C335" s="34" t="s">
        <v>14</v>
      </c>
      <c r="D335" s="34" t="s">
        <v>1</v>
      </c>
      <c r="E335" s="34"/>
      <c r="F335" s="34"/>
      <c r="G335" s="34"/>
      <c r="H335" s="34"/>
      <c r="I335" s="34"/>
      <c r="J335" s="14">
        <v>2000</v>
      </c>
      <c r="K335" s="14">
        <f t="shared" si="24"/>
        <v>-2000</v>
      </c>
      <c r="L335" s="14"/>
      <c r="M335" s="14"/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6">
        <v>0</v>
      </c>
      <c r="AD335" s="5">
        <v>0</v>
      </c>
      <c r="AE335" s="6">
        <v>0</v>
      </c>
      <c r="AF335" s="5">
        <v>0</v>
      </c>
      <c r="AG335" s="2"/>
    </row>
    <row r="336" spans="1:33" ht="30" outlineLevel="4" collapsed="1" x14ac:dyDescent="0.25">
      <c r="A336" s="16" t="s">
        <v>202</v>
      </c>
      <c r="B336" s="33" t="s">
        <v>569</v>
      </c>
      <c r="C336" s="34" t="s">
        <v>1</v>
      </c>
      <c r="D336" s="34" t="s">
        <v>1</v>
      </c>
      <c r="E336" s="34"/>
      <c r="F336" s="34"/>
      <c r="G336" s="34"/>
      <c r="H336" s="34"/>
      <c r="I336" s="34"/>
      <c r="J336" s="14">
        <v>3660000</v>
      </c>
      <c r="K336" s="14">
        <f t="shared" si="24"/>
        <v>40000</v>
      </c>
      <c r="L336" s="14">
        <f>L337+L339+L341</f>
        <v>3700000</v>
      </c>
      <c r="M336" s="14">
        <f>M337+M339+M341</f>
        <v>3700000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6">
        <v>0.5092594781420765</v>
      </c>
      <c r="AD336" s="5">
        <v>0</v>
      </c>
      <c r="AE336" s="6">
        <v>0</v>
      </c>
      <c r="AF336" s="5">
        <v>0</v>
      </c>
      <c r="AG336" s="2"/>
    </row>
    <row r="337" spans="1:33" ht="64.5" customHeight="1" outlineLevel="5" x14ac:dyDescent="0.25">
      <c r="A337" s="16" t="s">
        <v>104</v>
      </c>
      <c r="B337" s="33" t="s">
        <v>569</v>
      </c>
      <c r="C337" s="34" t="s">
        <v>16</v>
      </c>
      <c r="D337" s="34" t="s">
        <v>1</v>
      </c>
      <c r="E337" s="34"/>
      <c r="F337" s="34"/>
      <c r="G337" s="34"/>
      <c r="H337" s="34"/>
      <c r="I337" s="34"/>
      <c r="J337" s="14">
        <v>3368506.42</v>
      </c>
      <c r="K337" s="14">
        <f t="shared" si="24"/>
        <v>91493.580000000075</v>
      </c>
      <c r="L337" s="14">
        <f>L338</f>
        <v>3460000</v>
      </c>
      <c r="M337" s="14">
        <f>M338</f>
        <v>3460000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6">
        <v>0.51808406231269699</v>
      </c>
      <c r="AD337" s="5">
        <v>0</v>
      </c>
      <c r="AE337" s="6">
        <v>0</v>
      </c>
      <c r="AF337" s="5">
        <v>0</v>
      </c>
      <c r="AG337" s="2"/>
    </row>
    <row r="338" spans="1:33" outlineLevel="6" x14ac:dyDescent="0.25">
      <c r="A338" s="16" t="s">
        <v>161</v>
      </c>
      <c r="B338" s="33" t="s">
        <v>569</v>
      </c>
      <c r="C338" s="34" t="s">
        <v>18</v>
      </c>
      <c r="D338" s="34" t="s">
        <v>1</v>
      </c>
      <c r="E338" s="34"/>
      <c r="F338" s="34"/>
      <c r="G338" s="34"/>
      <c r="H338" s="34"/>
      <c r="I338" s="34"/>
      <c r="J338" s="14">
        <v>3368506.42</v>
      </c>
      <c r="K338" s="14">
        <f t="shared" si="24"/>
        <v>91493.580000000075</v>
      </c>
      <c r="L338" s="14">
        <v>3460000</v>
      </c>
      <c r="M338" s="14">
        <v>3460000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6">
        <v>0.51808406231269699</v>
      </c>
      <c r="AD338" s="5">
        <v>0</v>
      </c>
      <c r="AE338" s="6">
        <v>0</v>
      </c>
      <c r="AF338" s="5">
        <v>0</v>
      </c>
      <c r="AG338" s="2"/>
    </row>
    <row r="339" spans="1:33" ht="33" customHeight="1" outlineLevel="5" x14ac:dyDescent="0.25">
      <c r="A339" s="16" t="s">
        <v>51</v>
      </c>
      <c r="B339" s="33" t="s">
        <v>569</v>
      </c>
      <c r="C339" s="34" t="s">
        <v>3</v>
      </c>
      <c r="D339" s="34" t="s">
        <v>1</v>
      </c>
      <c r="E339" s="34"/>
      <c r="F339" s="34"/>
      <c r="G339" s="34"/>
      <c r="H339" s="34"/>
      <c r="I339" s="34"/>
      <c r="J339" s="14">
        <v>290493.58</v>
      </c>
      <c r="K339" s="14">
        <f t="shared" si="24"/>
        <v>-50493.580000000016</v>
      </c>
      <c r="L339" s="14">
        <f>L340</f>
        <v>240000</v>
      </c>
      <c r="M339" s="14">
        <f>M340</f>
        <v>240000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6">
        <v>0.40868441911866005</v>
      </c>
      <c r="AD339" s="5">
        <v>0</v>
      </c>
      <c r="AE339" s="6">
        <v>0</v>
      </c>
      <c r="AF339" s="5">
        <v>0</v>
      </c>
      <c r="AG339" s="2"/>
    </row>
    <row r="340" spans="1:33" ht="32.25" customHeight="1" outlineLevel="6" x14ac:dyDescent="0.25">
      <c r="A340" s="16" t="s">
        <v>52</v>
      </c>
      <c r="B340" s="33" t="s">
        <v>569</v>
      </c>
      <c r="C340" s="34" t="s">
        <v>5</v>
      </c>
      <c r="D340" s="34" t="s">
        <v>1</v>
      </c>
      <c r="E340" s="34"/>
      <c r="F340" s="34"/>
      <c r="G340" s="34"/>
      <c r="H340" s="34"/>
      <c r="I340" s="34"/>
      <c r="J340" s="14">
        <v>290493.58</v>
      </c>
      <c r="K340" s="14">
        <f t="shared" si="24"/>
        <v>-50493.580000000016</v>
      </c>
      <c r="L340" s="14">
        <v>240000</v>
      </c>
      <c r="M340" s="14">
        <v>240000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6">
        <v>0.40868441911866005</v>
      </c>
      <c r="AD340" s="5">
        <v>0</v>
      </c>
      <c r="AE340" s="6">
        <v>0</v>
      </c>
      <c r="AF340" s="5">
        <v>0</v>
      </c>
      <c r="AG340" s="2"/>
    </row>
    <row r="341" spans="1:33" hidden="1" outlineLevel="5" x14ac:dyDescent="0.25">
      <c r="A341" s="16" t="s">
        <v>73</v>
      </c>
      <c r="B341" s="33" t="s">
        <v>569</v>
      </c>
      <c r="C341" s="34" t="s">
        <v>13</v>
      </c>
      <c r="D341" s="34" t="s">
        <v>1</v>
      </c>
      <c r="E341" s="34"/>
      <c r="F341" s="34"/>
      <c r="G341" s="34"/>
      <c r="H341" s="34"/>
      <c r="I341" s="34"/>
      <c r="J341" s="14">
        <v>1000</v>
      </c>
      <c r="K341" s="14">
        <f t="shared" si="24"/>
        <v>-1000</v>
      </c>
      <c r="L341" s="14">
        <f>L342</f>
        <v>0</v>
      </c>
      <c r="M341" s="14">
        <f>M342</f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6">
        <v>0</v>
      </c>
      <c r="AD341" s="5">
        <v>0</v>
      </c>
      <c r="AE341" s="6">
        <v>0</v>
      </c>
      <c r="AF341" s="5">
        <v>0</v>
      </c>
      <c r="AG341" s="2"/>
    </row>
    <row r="342" spans="1:33" hidden="1" outlineLevel="6" x14ac:dyDescent="0.25">
      <c r="A342" s="16" t="s">
        <v>74</v>
      </c>
      <c r="B342" s="33" t="s">
        <v>569</v>
      </c>
      <c r="C342" s="34" t="s">
        <v>14</v>
      </c>
      <c r="D342" s="34" t="s">
        <v>1</v>
      </c>
      <c r="E342" s="34"/>
      <c r="F342" s="34"/>
      <c r="G342" s="34"/>
      <c r="H342" s="34"/>
      <c r="I342" s="34"/>
      <c r="J342" s="14">
        <v>1000</v>
      </c>
      <c r="K342" s="14">
        <f t="shared" ref="K342:K399" si="25">M342-J342</f>
        <v>-1000</v>
      </c>
      <c r="L342" s="14"/>
      <c r="M342" s="14"/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6">
        <v>0</v>
      </c>
      <c r="AD342" s="5">
        <v>0</v>
      </c>
      <c r="AE342" s="6">
        <v>0</v>
      </c>
      <c r="AF342" s="5">
        <v>0</v>
      </c>
      <c r="AG342" s="2"/>
    </row>
    <row r="343" spans="1:33" ht="32.25" customHeight="1" outlineLevel="4" collapsed="1" x14ac:dyDescent="0.25">
      <c r="A343" s="16" t="s">
        <v>203</v>
      </c>
      <c r="B343" s="33" t="s">
        <v>570</v>
      </c>
      <c r="C343" s="34" t="s">
        <v>1</v>
      </c>
      <c r="D343" s="34" t="s">
        <v>1</v>
      </c>
      <c r="E343" s="34"/>
      <c r="F343" s="34"/>
      <c r="G343" s="34"/>
      <c r="H343" s="34"/>
      <c r="I343" s="34"/>
      <c r="J343" s="14">
        <v>50000</v>
      </c>
      <c r="K343" s="14">
        <f t="shared" si="25"/>
        <v>0</v>
      </c>
      <c r="L343" s="14">
        <f>L344</f>
        <v>50000</v>
      </c>
      <c r="M343" s="14">
        <f>M344</f>
        <v>50000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6">
        <v>0</v>
      </c>
      <c r="AD343" s="5">
        <v>0</v>
      </c>
      <c r="AE343" s="6">
        <v>0</v>
      </c>
      <c r="AF343" s="5">
        <v>0</v>
      </c>
      <c r="AG343" s="2"/>
    </row>
    <row r="344" spans="1:33" ht="31.5" customHeight="1" outlineLevel="5" x14ac:dyDescent="0.25">
      <c r="A344" s="16" t="s">
        <v>51</v>
      </c>
      <c r="B344" s="33" t="s">
        <v>570</v>
      </c>
      <c r="C344" s="34" t="s">
        <v>3</v>
      </c>
      <c r="D344" s="34" t="s">
        <v>1</v>
      </c>
      <c r="E344" s="34"/>
      <c r="F344" s="34"/>
      <c r="G344" s="34"/>
      <c r="H344" s="34"/>
      <c r="I344" s="34"/>
      <c r="J344" s="14">
        <v>50000</v>
      </c>
      <c r="K344" s="14">
        <f t="shared" si="25"/>
        <v>0</v>
      </c>
      <c r="L344" s="14">
        <f>L345</f>
        <v>50000</v>
      </c>
      <c r="M344" s="14">
        <f>M345</f>
        <v>50000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6">
        <v>0</v>
      </c>
      <c r="AD344" s="5">
        <v>0</v>
      </c>
      <c r="AE344" s="6">
        <v>0</v>
      </c>
      <c r="AF344" s="5">
        <v>0</v>
      </c>
      <c r="AG344" s="2"/>
    </row>
    <row r="345" spans="1:33" ht="30.75" customHeight="1" outlineLevel="6" x14ac:dyDescent="0.25">
      <c r="A345" s="16" t="s">
        <v>82</v>
      </c>
      <c r="B345" s="33" t="s">
        <v>570</v>
      </c>
      <c r="C345" s="34" t="s">
        <v>5</v>
      </c>
      <c r="D345" s="34" t="s">
        <v>1</v>
      </c>
      <c r="E345" s="34"/>
      <c r="F345" s="34"/>
      <c r="G345" s="34"/>
      <c r="H345" s="34"/>
      <c r="I345" s="34"/>
      <c r="J345" s="14">
        <v>50000</v>
      </c>
      <c r="K345" s="14">
        <f t="shared" si="25"/>
        <v>0</v>
      </c>
      <c r="L345" s="14">
        <v>50000</v>
      </c>
      <c r="M345" s="14">
        <v>50000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6">
        <v>0</v>
      </c>
      <c r="AD345" s="5">
        <v>0</v>
      </c>
      <c r="AE345" s="6">
        <v>0</v>
      </c>
      <c r="AF345" s="5">
        <v>0</v>
      </c>
      <c r="AG345" s="2"/>
    </row>
    <row r="346" spans="1:33" ht="30" outlineLevel="4" x14ac:dyDescent="0.25">
      <c r="A346" s="16" t="s">
        <v>204</v>
      </c>
      <c r="B346" s="33" t="s">
        <v>571</v>
      </c>
      <c r="C346" s="34" t="s">
        <v>1</v>
      </c>
      <c r="D346" s="34" t="s">
        <v>1</v>
      </c>
      <c r="E346" s="34"/>
      <c r="F346" s="34"/>
      <c r="G346" s="34"/>
      <c r="H346" s="34"/>
      <c r="I346" s="34"/>
      <c r="J346" s="14">
        <v>80000</v>
      </c>
      <c r="K346" s="14">
        <f t="shared" si="25"/>
        <v>-10000</v>
      </c>
      <c r="L346" s="14">
        <f>L347</f>
        <v>70000</v>
      </c>
      <c r="M346" s="14">
        <f>M347</f>
        <v>70000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6">
        <v>0</v>
      </c>
      <c r="AD346" s="5">
        <v>0</v>
      </c>
      <c r="AE346" s="6">
        <v>0</v>
      </c>
      <c r="AF346" s="5">
        <v>0</v>
      </c>
      <c r="AG346" s="2"/>
    </row>
    <row r="347" spans="1:33" ht="30" outlineLevel="5" x14ac:dyDescent="0.25">
      <c r="A347" s="16" t="s">
        <v>51</v>
      </c>
      <c r="B347" s="33" t="s">
        <v>571</v>
      </c>
      <c r="C347" s="34" t="s">
        <v>3</v>
      </c>
      <c r="D347" s="34" t="s">
        <v>1</v>
      </c>
      <c r="E347" s="34"/>
      <c r="F347" s="34"/>
      <c r="G347" s="34"/>
      <c r="H347" s="34"/>
      <c r="I347" s="34"/>
      <c r="J347" s="14">
        <v>80000</v>
      </c>
      <c r="K347" s="14">
        <f t="shared" si="25"/>
        <v>-10000</v>
      </c>
      <c r="L347" s="14">
        <f>L348</f>
        <v>70000</v>
      </c>
      <c r="M347" s="14">
        <f>M348</f>
        <v>70000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6">
        <v>0</v>
      </c>
      <c r="AD347" s="5">
        <v>0</v>
      </c>
      <c r="AE347" s="6">
        <v>0</v>
      </c>
      <c r="AF347" s="5">
        <v>0</v>
      </c>
      <c r="AG347" s="2"/>
    </row>
    <row r="348" spans="1:33" ht="30" outlineLevel="6" x14ac:dyDescent="0.25">
      <c r="A348" s="16" t="s">
        <v>52</v>
      </c>
      <c r="B348" s="33" t="s">
        <v>571</v>
      </c>
      <c r="C348" s="34" t="s">
        <v>5</v>
      </c>
      <c r="D348" s="34" t="s">
        <v>1</v>
      </c>
      <c r="E348" s="34"/>
      <c r="F348" s="34"/>
      <c r="G348" s="34"/>
      <c r="H348" s="34"/>
      <c r="I348" s="34"/>
      <c r="J348" s="14">
        <v>80000</v>
      </c>
      <c r="K348" s="14">
        <f t="shared" si="25"/>
        <v>-10000</v>
      </c>
      <c r="L348" s="14">
        <v>70000</v>
      </c>
      <c r="M348" s="14">
        <v>70000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6">
        <v>0</v>
      </c>
      <c r="AD348" s="5">
        <v>0</v>
      </c>
      <c r="AE348" s="6">
        <v>0</v>
      </c>
      <c r="AF348" s="5">
        <v>0</v>
      </c>
      <c r="AG348" s="2"/>
    </row>
    <row r="349" spans="1:33" ht="30" outlineLevel="4" x14ac:dyDescent="0.25">
      <c r="A349" s="16" t="s">
        <v>205</v>
      </c>
      <c r="B349" s="33" t="s">
        <v>572</v>
      </c>
      <c r="C349" s="34" t="s">
        <v>1</v>
      </c>
      <c r="D349" s="34" t="s">
        <v>1</v>
      </c>
      <c r="E349" s="34"/>
      <c r="F349" s="34"/>
      <c r="G349" s="34"/>
      <c r="H349" s="34"/>
      <c r="I349" s="34"/>
      <c r="J349" s="14">
        <v>90000</v>
      </c>
      <c r="K349" s="14">
        <f t="shared" si="25"/>
        <v>-40000</v>
      </c>
      <c r="L349" s="14">
        <f>L350</f>
        <v>50000</v>
      </c>
      <c r="M349" s="14">
        <f>M350</f>
        <v>50000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6">
        <v>0</v>
      </c>
      <c r="AD349" s="5">
        <v>0</v>
      </c>
      <c r="AE349" s="6">
        <v>0</v>
      </c>
      <c r="AF349" s="5">
        <v>0</v>
      </c>
      <c r="AG349" s="2"/>
    </row>
    <row r="350" spans="1:33" ht="33" customHeight="1" outlineLevel="5" x14ac:dyDescent="0.25">
      <c r="A350" s="16" t="s">
        <v>51</v>
      </c>
      <c r="B350" s="33" t="s">
        <v>572</v>
      </c>
      <c r="C350" s="34" t="s">
        <v>3</v>
      </c>
      <c r="D350" s="34" t="s">
        <v>1</v>
      </c>
      <c r="E350" s="34"/>
      <c r="F350" s="34"/>
      <c r="G350" s="34"/>
      <c r="H350" s="34"/>
      <c r="I350" s="34"/>
      <c r="J350" s="14">
        <v>90000</v>
      </c>
      <c r="K350" s="14">
        <f t="shared" si="25"/>
        <v>-40000</v>
      </c>
      <c r="L350" s="14">
        <f>L351</f>
        <v>50000</v>
      </c>
      <c r="M350" s="14">
        <f>M351</f>
        <v>50000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6">
        <v>0</v>
      </c>
      <c r="AD350" s="5">
        <v>0</v>
      </c>
      <c r="AE350" s="6">
        <v>0</v>
      </c>
      <c r="AF350" s="5">
        <v>0</v>
      </c>
      <c r="AG350" s="2"/>
    </row>
    <row r="351" spans="1:33" ht="30" outlineLevel="6" x14ac:dyDescent="0.25">
      <c r="A351" s="16" t="s">
        <v>82</v>
      </c>
      <c r="B351" s="33" t="s">
        <v>572</v>
      </c>
      <c r="C351" s="34" t="s">
        <v>5</v>
      </c>
      <c r="D351" s="34" t="s">
        <v>1</v>
      </c>
      <c r="E351" s="34"/>
      <c r="F351" s="34"/>
      <c r="G351" s="34"/>
      <c r="H351" s="34"/>
      <c r="I351" s="34"/>
      <c r="J351" s="14">
        <v>90000</v>
      </c>
      <c r="K351" s="14">
        <f t="shared" si="25"/>
        <v>-40000</v>
      </c>
      <c r="L351" s="14">
        <v>50000</v>
      </c>
      <c r="M351" s="14">
        <v>50000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6">
        <v>0</v>
      </c>
      <c r="AD351" s="5">
        <v>0</v>
      </c>
      <c r="AE351" s="6">
        <v>0</v>
      </c>
      <c r="AF351" s="5">
        <v>0</v>
      </c>
      <c r="AG351" s="2"/>
    </row>
    <row r="352" spans="1:33" ht="30" outlineLevel="4" x14ac:dyDescent="0.25">
      <c r="A352" s="16" t="s">
        <v>206</v>
      </c>
      <c r="B352" s="33" t="s">
        <v>573</v>
      </c>
      <c r="C352" s="34" t="s">
        <v>1</v>
      </c>
      <c r="D352" s="34" t="s">
        <v>1</v>
      </c>
      <c r="E352" s="34"/>
      <c r="F352" s="34"/>
      <c r="G352" s="34"/>
      <c r="H352" s="34"/>
      <c r="I352" s="34"/>
      <c r="J352" s="14">
        <v>50000</v>
      </c>
      <c r="K352" s="14">
        <f t="shared" si="25"/>
        <v>0</v>
      </c>
      <c r="L352" s="14">
        <f>L353</f>
        <v>50000</v>
      </c>
      <c r="M352" s="14">
        <f>M353</f>
        <v>50000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6">
        <v>0</v>
      </c>
      <c r="AD352" s="5">
        <v>0</v>
      </c>
      <c r="AE352" s="6">
        <v>0</v>
      </c>
      <c r="AF352" s="5">
        <v>0</v>
      </c>
      <c r="AG352" s="2"/>
    </row>
    <row r="353" spans="1:33" ht="31.5" customHeight="1" outlineLevel="5" x14ac:dyDescent="0.25">
      <c r="A353" s="16" t="s">
        <v>50</v>
      </c>
      <c r="B353" s="33" t="s">
        <v>573</v>
      </c>
      <c r="C353" s="34" t="s">
        <v>3</v>
      </c>
      <c r="D353" s="34" t="s">
        <v>1</v>
      </c>
      <c r="E353" s="34"/>
      <c r="F353" s="34"/>
      <c r="G353" s="34"/>
      <c r="H353" s="34"/>
      <c r="I353" s="34"/>
      <c r="J353" s="14">
        <v>50000</v>
      </c>
      <c r="K353" s="14">
        <f t="shared" si="25"/>
        <v>0</v>
      </c>
      <c r="L353" s="14">
        <f>L354</f>
        <v>50000</v>
      </c>
      <c r="M353" s="14">
        <f>M354</f>
        <v>50000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6">
        <v>0</v>
      </c>
      <c r="AD353" s="5">
        <v>0</v>
      </c>
      <c r="AE353" s="6">
        <v>0</v>
      </c>
      <c r="AF353" s="5">
        <v>0</v>
      </c>
      <c r="AG353" s="2"/>
    </row>
    <row r="354" spans="1:33" ht="30" outlineLevel="6" x14ac:dyDescent="0.25">
      <c r="A354" s="16" t="s">
        <v>52</v>
      </c>
      <c r="B354" s="33" t="s">
        <v>573</v>
      </c>
      <c r="C354" s="34" t="s">
        <v>5</v>
      </c>
      <c r="D354" s="34" t="s">
        <v>1</v>
      </c>
      <c r="E354" s="34"/>
      <c r="F354" s="34"/>
      <c r="G354" s="34"/>
      <c r="H354" s="34"/>
      <c r="I354" s="34"/>
      <c r="J354" s="14">
        <v>50000</v>
      </c>
      <c r="K354" s="14">
        <f t="shared" si="25"/>
        <v>0</v>
      </c>
      <c r="L354" s="14">
        <v>50000</v>
      </c>
      <c r="M354" s="14">
        <v>50000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6">
        <v>0</v>
      </c>
      <c r="AD354" s="5">
        <v>0</v>
      </c>
      <c r="AE354" s="6">
        <v>0</v>
      </c>
      <c r="AF354" s="5">
        <v>0</v>
      </c>
      <c r="AG354" s="2"/>
    </row>
    <row r="355" spans="1:33" ht="30" outlineLevel="4" x14ac:dyDescent="0.25">
      <c r="A355" s="16" t="s">
        <v>207</v>
      </c>
      <c r="B355" s="33" t="s">
        <v>574</v>
      </c>
      <c r="C355" s="34" t="s">
        <v>1</v>
      </c>
      <c r="D355" s="34" t="s">
        <v>1</v>
      </c>
      <c r="E355" s="34"/>
      <c r="F355" s="34"/>
      <c r="G355" s="34"/>
      <c r="H355" s="34"/>
      <c r="I355" s="34"/>
      <c r="J355" s="14">
        <v>84000</v>
      </c>
      <c r="K355" s="14">
        <f t="shared" si="25"/>
        <v>-14000</v>
      </c>
      <c r="L355" s="14">
        <f>L356</f>
        <v>70000</v>
      </c>
      <c r="M355" s="14">
        <f>M356</f>
        <v>70000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6">
        <v>0</v>
      </c>
      <c r="AD355" s="5">
        <v>0</v>
      </c>
      <c r="AE355" s="6">
        <v>0</v>
      </c>
      <c r="AF355" s="5">
        <v>0</v>
      </c>
      <c r="AG355" s="2"/>
    </row>
    <row r="356" spans="1:33" ht="30.75" customHeight="1" outlineLevel="5" x14ac:dyDescent="0.25">
      <c r="A356" s="16" t="s">
        <v>50</v>
      </c>
      <c r="B356" s="33" t="s">
        <v>574</v>
      </c>
      <c r="C356" s="34" t="s">
        <v>3</v>
      </c>
      <c r="D356" s="34" t="s">
        <v>1</v>
      </c>
      <c r="E356" s="34"/>
      <c r="F356" s="34"/>
      <c r="G356" s="34"/>
      <c r="H356" s="34"/>
      <c r="I356" s="34"/>
      <c r="J356" s="14">
        <v>84000</v>
      </c>
      <c r="K356" s="14">
        <f t="shared" si="25"/>
        <v>-14000</v>
      </c>
      <c r="L356" s="14">
        <f>L357</f>
        <v>70000</v>
      </c>
      <c r="M356" s="14">
        <f>M357</f>
        <v>70000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6">
        <v>0</v>
      </c>
      <c r="AD356" s="5">
        <v>0</v>
      </c>
      <c r="AE356" s="6">
        <v>0</v>
      </c>
      <c r="AF356" s="5">
        <v>0</v>
      </c>
      <c r="AG356" s="2"/>
    </row>
    <row r="357" spans="1:33" ht="30" outlineLevel="6" x14ac:dyDescent="0.25">
      <c r="A357" s="16" t="s">
        <v>52</v>
      </c>
      <c r="B357" s="33" t="s">
        <v>574</v>
      </c>
      <c r="C357" s="34" t="s">
        <v>5</v>
      </c>
      <c r="D357" s="34" t="s">
        <v>1</v>
      </c>
      <c r="E357" s="34"/>
      <c r="F357" s="34"/>
      <c r="G357" s="34"/>
      <c r="H357" s="34"/>
      <c r="I357" s="34"/>
      <c r="J357" s="14">
        <v>84000</v>
      </c>
      <c r="K357" s="14">
        <f t="shared" si="25"/>
        <v>-14000</v>
      </c>
      <c r="L357" s="14">
        <v>70000</v>
      </c>
      <c r="M357" s="14">
        <v>70000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6">
        <v>0</v>
      </c>
      <c r="AD357" s="5">
        <v>0</v>
      </c>
      <c r="AE357" s="6">
        <v>0</v>
      </c>
      <c r="AF357" s="5">
        <v>0</v>
      </c>
      <c r="AG357" s="2"/>
    </row>
    <row r="358" spans="1:33" outlineLevel="3" x14ac:dyDescent="0.25">
      <c r="A358" s="16" t="s">
        <v>208</v>
      </c>
      <c r="B358" s="33" t="s">
        <v>575</v>
      </c>
      <c r="C358" s="34" t="s">
        <v>1</v>
      </c>
      <c r="D358" s="34" t="s">
        <v>1</v>
      </c>
      <c r="E358" s="34"/>
      <c r="F358" s="34"/>
      <c r="G358" s="34"/>
      <c r="H358" s="34"/>
      <c r="I358" s="34"/>
      <c r="J358" s="14">
        <v>17710750.559999999</v>
      </c>
      <c r="K358" s="14">
        <f t="shared" si="25"/>
        <v>1600404.4400000013</v>
      </c>
      <c r="L358" s="14">
        <f>L359+L366+L371</f>
        <v>19304224</v>
      </c>
      <c r="M358" s="14">
        <f>M359+M366+M371</f>
        <v>19311155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6">
        <v>0.56012724857339902</v>
      </c>
      <c r="AD358" s="5">
        <v>0</v>
      </c>
      <c r="AE358" s="6">
        <v>0</v>
      </c>
      <c r="AF358" s="5">
        <v>0</v>
      </c>
      <c r="AG358" s="2"/>
    </row>
    <row r="359" spans="1:33" ht="30" outlineLevel="4" x14ac:dyDescent="0.25">
      <c r="A359" s="16" t="s">
        <v>209</v>
      </c>
      <c r="B359" s="33" t="s">
        <v>576</v>
      </c>
      <c r="C359" s="34" t="s">
        <v>1</v>
      </c>
      <c r="D359" s="34" t="s">
        <v>1</v>
      </c>
      <c r="E359" s="34"/>
      <c r="F359" s="34"/>
      <c r="G359" s="34"/>
      <c r="H359" s="34"/>
      <c r="I359" s="34"/>
      <c r="J359" s="14">
        <v>17270249.559999999</v>
      </c>
      <c r="K359" s="14">
        <f t="shared" si="25"/>
        <v>1598800.4400000013</v>
      </c>
      <c r="L359" s="14">
        <f>L360+L362+L364</f>
        <v>18869050</v>
      </c>
      <c r="M359" s="14">
        <f>M360+M362+M364</f>
        <v>18869050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6">
        <v>0.5576547507082481</v>
      </c>
      <c r="AD359" s="5">
        <v>0</v>
      </c>
      <c r="AE359" s="6">
        <v>0</v>
      </c>
      <c r="AF359" s="5">
        <v>0</v>
      </c>
      <c r="AG359" s="2"/>
    </row>
    <row r="360" spans="1:33" ht="63.75" customHeight="1" outlineLevel="5" x14ac:dyDescent="0.25">
      <c r="A360" s="16" t="s">
        <v>102</v>
      </c>
      <c r="B360" s="33" t="s">
        <v>576</v>
      </c>
      <c r="C360" s="34" t="s">
        <v>16</v>
      </c>
      <c r="D360" s="34" t="s">
        <v>1</v>
      </c>
      <c r="E360" s="34"/>
      <c r="F360" s="34"/>
      <c r="G360" s="34"/>
      <c r="H360" s="34"/>
      <c r="I360" s="34"/>
      <c r="J360" s="14">
        <v>14978977.77</v>
      </c>
      <c r="K360" s="14">
        <f t="shared" si="25"/>
        <v>1418072.2300000004</v>
      </c>
      <c r="L360" s="14">
        <f>L361</f>
        <v>16397050</v>
      </c>
      <c r="M360" s="14">
        <f>M361</f>
        <v>16397050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6">
        <v>0.5480951995564648</v>
      </c>
      <c r="AD360" s="5">
        <v>0</v>
      </c>
      <c r="AE360" s="6">
        <v>0</v>
      </c>
      <c r="AF360" s="5">
        <v>0</v>
      </c>
      <c r="AG360" s="2"/>
    </row>
    <row r="361" spans="1:33" ht="23.25" customHeight="1" outlineLevel="6" x14ac:dyDescent="0.25">
      <c r="A361" s="16" t="s">
        <v>161</v>
      </c>
      <c r="B361" s="33" t="s">
        <v>576</v>
      </c>
      <c r="C361" s="34" t="s">
        <v>18</v>
      </c>
      <c r="D361" s="34" t="s">
        <v>1</v>
      </c>
      <c r="E361" s="34"/>
      <c r="F361" s="34"/>
      <c r="G361" s="34"/>
      <c r="H361" s="34"/>
      <c r="I361" s="34"/>
      <c r="J361" s="14">
        <v>14978977.77</v>
      </c>
      <c r="K361" s="14">
        <f t="shared" si="25"/>
        <v>1418072.2300000004</v>
      </c>
      <c r="L361" s="14">
        <v>16397050</v>
      </c>
      <c r="M361" s="14">
        <v>16397050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6">
        <v>0.5480951995564648</v>
      </c>
      <c r="AD361" s="5">
        <v>0</v>
      </c>
      <c r="AE361" s="6">
        <v>0</v>
      </c>
      <c r="AF361" s="5">
        <v>0</v>
      </c>
      <c r="AG361" s="2"/>
    </row>
    <row r="362" spans="1:33" ht="30.75" customHeight="1" outlineLevel="5" x14ac:dyDescent="0.25">
      <c r="A362" s="16" t="s">
        <v>50</v>
      </c>
      <c r="B362" s="33" t="s">
        <v>576</v>
      </c>
      <c r="C362" s="34" t="s">
        <v>3</v>
      </c>
      <c r="D362" s="34" t="s">
        <v>1</v>
      </c>
      <c r="E362" s="34"/>
      <c r="F362" s="34"/>
      <c r="G362" s="34"/>
      <c r="H362" s="34"/>
      <c r="I362" s="34"/>
      <c r="J362" s="14">
        <v>2285271.79</v>
      </c>
      <c r="K362" s="14">
        <f t="shared" si="25"/>
        <v>180728.20999999996</v>
      </c>
      <c r="L362" s="14">
        <f>L363</f>
        <v>2466000</v>
      </c>
      <c r="M362" s="14">
        <f>M363</f>
        <v>2466000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6">
        <v>0.61565297748088399</v>
      </c>
      <c r="AD362" s="5">
        <v>0</v>
      </c>
      <c r="AE362" s="6">
        <v>0</v>
      </c>
      <c r="AF362" s="5">
        <v>0</v>
      </c>
      <c r="AG362" s="2"/>
    </row>
    <row r="363" spans="1:33" ht="31.5" customHeight="1" outlineLevel="6" x14ac:dyDescent="0.25">
      <c r="A363" s="16" t="s">
        <v>52</v>
      </c>
      <c r="B363" s="33" t="s">
        <v>576</v>
      </c>
      <c r="C363" s="34" t="s">
        <v>5</v>
      </c>
      <c r="D363" s="34" t="s">
        <v>1</v>
      </c>
      <c r="E363" s="34"/>
      <c r="F363" s="34"/>
      <c r="G363" s="34"/>
      <c r="H363" s="34"/>
      <c r="I363" s="34"/>
      <c r="J363" s="14">
        <v>2285271.79</v>
      </c>
      <c r="K363" s="14">
        <f t="shared" si="25"/>
        <v>180728.20999999996</v>
      </c>
      <c r="L363" s="15">
        <v>2466000</v>
      </c>
      <c r="M363" s="15">
        <v>2466000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6">
        <v>0.61565297748088399</v>
      </c>
      <c r="AD363" s="5">
        <v>0</v>
      </c>
      <c r="AE363" s="6">
        <v>0</v>
      </c>
      <c r="AF363" s="5">
        <v>0</v>
      </c>
      <c r="AG363" s="2"/>
    </row>
    <row r="364" spans="1:33" outlineLevel="5" x14ac:dyDescent="0.25">
      <c r="A364" s="16" t="s">
        <v>73</v>
      </c>
      <c r="B364" s="33" t="s">
        <v>576</v>
      </c>
      <c r="C364" s="34" t="s">
        <v>13</v>
      </c>
      <c r="D364" s="34" t="s">
        <v>1</v>
      </c>
      <c r="E364" s="34"/>
      <c r="F364" s="34"/>
      <c r="G364" s="34"/>
      <c r="H364" s="34"/>
      <c r="I364" s="34"/>
      <c r="J364" s="14">
        <v>6000</v>
      </c>
      <c r="K364" s="14">
        <f t="shared" si="25"/>
        <v>0</v>
      </c>
      <c r="L364" s="14">
        <f>L365</f>
        <v>6000</v>
      </c>
      <c r="M364" s="14">
        <f>M365</f>
        <v>6000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6">
        <v>9.6962376237623757E-2</v>
      </c>
      <c r="AD364" s="5">
        <v>0</v>
      </c>
      <c r="AE364" s="6">
        <v>0</v>
      </c>
      <c r="AF364" s="5">
        <v>0</v>
      </c>
      <c r="AG364" s="2"/>
    </row>
    <row r="365" spans="1:33" outlineLevel="6" x14ac:dyDescent="0.25">
      <c r="A365" s="16" t="s">
        <v>74</v>
      </c>
      <c r="B365" s="33" t="s">
        <v>576</v>
      </c>
      <c r="C365" s="34" t="s">
        <v>14</v>
      </c>
      <c r="D365" s="34" t="s">
        <v>1</v>
      </c>
      <c r="E365" s="34"/>
      <c r="F365" s="34"/>
      <c r="G365" s="34"/>
      <c r="H365" s="34"/>
      <c r="I365" s="34"/>
      <c r="J365" s="14">
        <v>6000</v>
      </c>
      <c r="K365" s="14">
        <f t="shared" si="25"/>
        <v>0</v>
      </c>
      <c r="L365" s="14">
        <v>6000</v>
      </c>
      <c r="M365" s="14">
        <v>6000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6">
        <v>9.6962376237623757E-2</v>
      </c>
      <c r="AD365" s="5">
        <v>0</v>
      </c>
      <c r="AE365" s="6">
        <v>0</v>
      </c>
      <c r="AF365" s="5">
        <v>0</v>
      </c>
      <c r="AG365" s="2"/>
    </row>
    <row r="366" spans="1:33" ht="28.5" customHeight="1" outlineLevel="4" x14ac:dyDescent="0.25">
      <c r="A366" s="16" t="s">
        <v>210</v>
      </c>
      <c r="B366" s="33" t="s">
        <v>577</v>
      </c>
      <c r="C366" s="34" t="s">
        <v>1</v>
      </c>
      <c r="D366" s="34" t="s">
        <v>1</v>
      </c>
      <c r="E366" s="34"/>
      <c r="F366" s="34"/>
      <c r="G366" s="34"/>
      <c r="H366" s="34"/>
      <c r="I366" s="34"/>
      <c r="J366" s="14">
        <v>181100</v>
      </c>
      <c r="K366" s="14">
        <f t="shared" si="25"/>
        <v>-8000</v>
      </c>
      <c r="L366" s="14">
        <f>L367+L369</f>
        <v>173000</v>
      </c>
      <c r="M366" s="14">
        <f>M367+M369</f>
        <v>173100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6">
        <v>0.16858840419657647</v>
      </c>
      <c r="AD366" s="5">
        <v>0</v>
      </c>
      <c r="AE366" s="6">
        <v>0</v>
      </c>
      <c r="AF366" s="5">
        <v>0</v>
      </c>
      <c r="AG366" s="2"/>
    </row>
    <row r="367" spans="1:33" ht="62.25" customHeight="1" outlineLevel="5" x14ac:dyDescent="0.25">
      <c r="A367" s="16" t="s">
        <v>104</v>
      </c>
      <c r="B367" s="33" t="s">
        <v>577</v>
      </c>
      <c r="C367" s="34" t="s">
        <v>16</v>
      </c>
      <c r="D367" s="34" t="s">
        <v>1</v>
      </c>
      <c r="E367" s="34"/>
      <c r="F367" s="34"/>
      <c r="G367" s="34"/>
      <c r="H367" s="34"/>
      <c r="I367" s="34"/>
      <c r="J367" s="14">
        <v>10000</v>
      </c>
      <c r="K367" s="14">
        <f t="shared" si="25"/>
        <v>2000</v>
      </c>
      <c r="L367" s="14">
        <f>L368</f>
        <v>12000</v>
      </c>
      <c r="M367" s="14">
        <f>M368</f>
        <v>12000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6">
        <v>0.41460000000000002</v>
      </c>
      <c r="AD367" s="5">
        <v>0</v>
      </c>
      <c r="AE367" s="6">
        <v>0</v>
      </c>
      <c r="AF367" s="5">
        <v>0</v>
      </c>
      <c r="AG367" s="2"/>
    </row>
    <row r="368" spans="1:33" outlineLevel="6" x14ac:dyDescent="0.25">
      <c r="A368" s="16" t="s">
        <v>211</v>
      </c>
      <c r="B368" s="33" t="s">
        <v>577</v>
      </c>
      <c r="C368" s="34" t="s">
        <v>18</v>
      </c>
      <c r="D368" s="34" t="s">
        <v>1</v>
      </c>
      <c r="E368" s="34"/>
      <c r="F368" s="34"/>
      <c r="G368" s="34"/>
      <c r="H368" s="34"/>
      <c r="I368" s="34"/>
      <c r="J368" s="14">
        <v>10000</v>
      </c>
      <c r="K368" s="14">
        <f t="shared" si="25"/>
        <v>2000</v>
      </c>
      <c r="L368" s="14">
        <v>12000</v>
      </c>
      <c r="M368" s="14">
        <v>12000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6">
        <v>0.41460000000000002</v>
      </c>
      <c r="AD368" s="5">
        <v>0</v>
      </c>
      <c r="AE368" s="6">
        <v>0</v>
      </c>
      <c r="AF368" s="5">
        <v>0</v>
      </c>
      <c r="AG368" s="2"/>
    </row>
    <row r="369" spans="1:33" ht="33.75" customHeight="1" outlineLevel="5" x14ac:dyDescent="0.25">
      <c r="A369" s="16" t="s">
        <v>50</v>
      </c>
      <c r="B369" s="33" t="s">
        <v>577</v>
      </c>
      <c r="C369" s="34" t="s">
        <v>3</v>
      </c>
      <c r="D369" s="34" t="s">
        <v>1</v>
      </c>
      <c r="E369" s="34"/>
      <c r="F369" s="34"/>
      <c r="G369" s="34"/>
      <c r="H369" s="34"/>
      <c r="I369" s="34"/>
      <c r="J369" s="14">
        <v>171100</v>
      </c>
      <c r="K369" s="14">
        <f t="shared" si="25"/>
        <v>-10000</v>
      </c>
      <c r="L369" s="14">
        <f>L370</f>
        <v>161000</v>
      </c>
      <c r="M369" s="14">
        <f>M370</f>
        <v>161100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6">
        <v>0.15421016949152541</v>
      </c>
      <c r="AD369" s="5">
        <v>0</v>
      </c>
      <c r="AE369" s="6">
        <v>0</v>
      </c>
      <c r="AF369" s="5">
        <v>0</v>
      </c>
      <c r="AG369" s="2"/>
    </row>
    <row r="370" spans="1:33" ht="30" outlineLevel="6" x14ac:dyDescent="0.25">
      <c r="A370" s="16" t="s">
        <v>82</v>
      </c>
      <c r="B370" s="33" t="s">
        <v>577</v>
      </c>
      <c r="C370" s="34" t="s">
        <v>5</v>
      </c>
      <c r="D370" s="34" t="s">
        <v>1</v>
      </c>
      <c r="E370" s="34"/>
      <c r="F370" s="34"/>
      <c r="G370" s="34"/>
      <c r="H370" s="34"/>
      <c r="I370" s="34"/>
      <c r="J370" s="14">
        <v>171100</v>
      </c>
      <c r="K370" s="14">
        <f t="shared" si="25"/>
        <v>-10000</v>
      </c>
      <c r="L370" s="14">
        <v>161000</v>
      </c>
      <c r="M370" s="14">
        <v>161100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6">
        <v>0.15421016949152541</v>
      </c>
      <c r="AD370" s="5">
        <v>0</v>
      </c>
      <c r="AE370" s="6">
        <v>0</v>
      </c>
      <c r="AF370" s="5">
        <v>0</v>
      </c>
      <c r="AG370" s="2"/>
    </row>
    <row r="371" spans="1:33" ht="46.5" customHeight="1" outlineLevel="4" x14ac:dyDescent="0.25">
      <c r="A371" s="16" t="s">
        <v>212</v>
      </c>
      <c r="B371" s="33" t="s">
        <v>578</v>
      </c>
      <c r="C371" s="34" t="s">
        <v>1</v>
      </c>
      <c r="D371" s="34" t="s">
        <v>1</v>
      </c>
      <c r="E371" s="34"/>
      <c r="F371" s="34"/>
      <c r="G371" s="34"/>
      <c r="H371" s="34"/>
      <c r="I371" s="34"/>
      <c r="J371" s="14">
        <v>259401</v>
      </c>
      <c r="K371" s="14">
        <f t="shared" si="25"/>
        <v>9604</v>
      </c>
      <c r="L371" s="14">
        <f>L372</f>
        <v>262174</v>
      </c>
      <c r="M371" s="14">
        <f>M372</f>
        <v>269005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6">
        <v>1</v>
      </c>
      <c r="AD371" s="5">
        <v>0</v>
      </c>
      <c r="AE371" s="6">
        <v>0</v>
      </c>
      <c r="AF371" s="5">
        <v>0</v>
      </c>
      <c r="AG371" s="2"/>
    </row>
    <row r="372" spans="1:33" ht="30.75" customHeight="1" outlineLevel="5" x14ac:dyDescent="0.25">
      <c r="A372" s="16" t="s">
        <v>51</v>
      </c>
      <c r="B372" s="33" t="s">
        <v>578</v>
      </c>
      <c r="C372" s="34" t="s">
        <v>3</v>
      </c>
      <c r="D372" s="34" t="s">
        <v>1</v>
      </c>
      <c r="E372" s="34"/>
      <c r="F372" s="34"/>
      <c r="G372" s="34"/>
      <c r="H372" s="34"/>
      <c r="I372" s="34"/>
      <c r="J372" s="14">
        <v>259401</v>
      </c>
      <c r="K372" s="14">
        <f t="shared" si="25"/>
        <v>9604</v>
      </c>
      <c r="L372" s="14">
        <f>L373</f>
        <v>262174</v>
      </c>
      <c r="M372" s="14">
        <f>M373</f>
        <v>269005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6">
        <v>1</v>
      </c>
      <c r="AD372" s="5">
        <v>0</v>
      </c>
      <c r="AE372" s="6">
        <v>0</v>
      </c>
      <c r="AF372" s="5">
        <v>0</v>
      </c>
      <c r="AG372" s="2"/>
    </row>
    <row r="373" spans="1:33" ht="30" outlineLevel="6" x14ac:dyDescent="0.25">
      <c r="A373" s="16" t="s">
        <v>82</v>
      </c>
      <c r="B373" s="33" t="s">
        <v>578</v>
      </c>
      <c r="C373" s="34" t="s">
        <v>5</v>
      </c>
      <c r="D373" s="34" t="s">
        <v>1</v>
      </c>
      <c r="E373" s="34"/>
      <c r="F373" s="34"/>
      <c r="G373" s="34"/>
      <c r="H373" s="34"/>
      <c r="I373" s="34"/>
      <c r="J373" s="14">
        <v>259401</v>
      </c>
      <c r="K373" s="14">
        <f t="shared" si="25"/>
        <v>9604</v>
      </c>
      <c r="L373" s="14">
        <v>262174</v>
      </c>
      <c r="M373" s="14">
        <v>269005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6">
        <v>1</v>
      </c>
      <c r="AD373" s="5">
        <v>0</v>
      </c>
      <c r="AE373" s="6">
        <v>0</v>
      </c>
      <c r="AF373" s="5">
        <v>0</v>
      </c>
      <c r="AG373" s="2"/>
    </row>
    <row r="374" spans="1:33" ht="47.25" customHeight="1" outlineLevel="3" x14ac:dyDescent="0.25">
      <c r="A374" s="16" t="s">
        <v>213</v>
      </c>
      <c r="B374" s="33" t="s">
        <v>579</v>
      </c>
      <c r="C374" s="34" t="s">
        <v>1</v>
      </c>
      <c r="D374" s="34" t="s">
        <v>1</v>
      </c>
      <c r="E374" s="34"/>
      <c r="F374" s="34"/>
      <c r="G374" s="34"/>
      <c r="H374" s="34"/>
      <c r="I374" s="34"/>
      <c r="J374" s="14">
        <v>874085</v>
      </c>
      <c r="K374" s="14">
        <f t="shared" si="25"/>
        <v>-74085</v>
      </c>
      <c r="L374" s="14">
        <f>L375+L378</f>
        <v>800000</v>
      </c>
      <c r="M374" s="14">
        <f>M375+M378</f>
        <v>800000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6">
        <v>0.89441440363705138</v>
      </c>
      <c r="AD374" s="5">
        <v>0</v>
      </c>
      <c r="AE374" s="6">
        <v>0</v>
      </c>
      <c r="AF374" s="5">
        <v>0</v>
      </c>
      <c r="AG374" s="2"/>
    </row>
    <row r="375" spans="1:33" ht="30" outlineLevel="4" x14ac:dyDescent="0.25">
      <c r="A375" s="16" t="s">
        <v>214</v>
      </c>
      <c r="B375" s="33" t="s">
        <v>580</v>
      </c>
      <c r="C375" s="34" t="s">
        <v>1</v>
      </c>
      <c r="D375" s="34" t="s">
        <v>1</v>
      </c>
      <c r="E375" s="34"/>
      <c r="F375" s="34"/>
      <c r="G375" s="34"/>
      <c r="H375" s="34"/>
      <c r="I375" s="34"/>
      <c r="J375" s="14">
        <v>0</v>
      </c>
      <c r="K375" s="14">
        <f t="shared" si="25"/>
        <v>800000</v>
      </c>
      <c r="L375" s="14">
        <f>L376</f>
        <v>800000</v>
      </c>
      <c r="M375" s="14">
        <f>M376</f>
        <v>800000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6">
        <v>0.99999684975314951</v>
      </c>
      <c r="AD375" s="5">
        <v>0</v>
      </c>
      <c r="AE375" s="6">
        <v>0</v>
      </c>
      <c r="AF375" s="5">
        <v>0</v>
      </c>
      <c r="AG375" s="2"/>
    </row>
    <row r="376" spans="1:33" ht="33.75" customHeight="1" outlineLevel="5" x14ac:dyDescent="0.25">
      <c r="A376" s="16" t="s">
        <v>51</v>
      </c>
      <c r="B376" s="33" t="s">
        <v>580</v>
      </c>
      <c r="C376" s="34" t="s">
        <v>3</v>
      </c>
      <c r="D376" s="34" t="s">
        <v>1</v>
      </c>
      <c r="E376" s="34"/>
      <c r="F376" s="34"/>
      <c r="G376" s="34"/>
      <c r="H376" s="34"/>
      <c r="I376" s="34"/>
      <c r="J376" s="14">
        <v>0</v>
      </c>
      <c r="K376" s="14">
        <f t="shared" si="25"/>
        <v>800000</v>
      </c>
      <c r="L376" s="14">
        <f>L377</f>
        <v>800000</v>
      </c>
      <c r="M376" s="14">
        <f>M377</f>
        <v>800000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6">
        <v>0.99999684975314951</v>
      </c>
      <c r="AD376" s="5">
        <v>0</v>
      </c>
      <c r="AE376" s="6">
        <v>0</v>
      </c>
      <c r="AF376" s="5">
        <v>0</v>
      </c>
      <c r="AG376" s="2"/>
    </row>
    <row r="377" spans="1:33" ht="30" outlineLevel="6" x14ac:dyDescent="0.25">
      <c r="A377" s="16" t="s">
        <v>52</v>
      </c>
      <c r="B377" s="33" t="s">
        <v>580</v>
      </c>
      <c r="C377" s="34" t="s">
        <v>5</v>
      </c>
      <c r="D377" s="34" t="s">
        <v>1</v>
      </c>
      <c r="E377" s="34"/>
      <c r="F377" s="34"/>
      <c r="G377" s="34"/>
      <c r="H377" s="34"/>
      <c r="I377" s="34"/>
      <c r="J377" s="14">
        <v>505212</v>
      </c>
      <c r="K377" s="14">
        <f t="shared" si="25"/>
        <v>294788</v>
      </c>
      <c r="L377" s="14">
        <v>800000</v>
      </c>
      <c r="M377" s="14">
        <v>800000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6">
        <v>0.99999684975314951</v>
      </c>
      <c r="AD377" s="5">
        <v>0</v>
      </c>
      <c r="AE377" s="6">
        <v>0</v>
      </c>
      <c r="AF377" s="5">
        <v>0</v>
      </c>
      <c r="AG377" s="2"/>
    </row>
    <row r="378" spans="1:33" ht="30" hidden="1" outlineLevel="4" x14ac:dyDescent="0.25">
      <c r="A378" s="16" t="s">
        <v>215</v>
      </c>
      <c r="B378" s="33" t="s">
        <v>581</v>
      </c>
      <c r="C378" s="34" t="s">
        <v>1</v>
      </c>
      <c r="D378" s="34" t="s">
        <v>1</v>
      </c>
      <c r="E378" s="34"/>
      <c r="F378" s="34"/>
      <c r="G378" s="34"/>
      <c r="H378" s="34"/>
      <c r="I378" s="34"/>
      <c r="J378" s="14">
        <v>0</v>
      </c>
      <c r="K378" s="14">
        <f t="shared" si="25"/>
        <v>0</v>
      </c>
      <c r="L378" s="14">
        <f>L379</f>
        <v>0</v>
      </c>
      <c r="M378" s="14">
        <f>M379</f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6">
        <v>1</v>
      </c>
      <c r="AD378" s="5">
        <v>0</v>
      </c>
      <c r="AE378" s="6">
        <v>0</v>
      </c>
      <c r="AF378" s="5">
        <v>0</v>
      </c>
      <c r="AG378" s="2"/>
    </row>
    <row r="379" spans="1:33" ht="30" hidden="1" outlineLevel="5" x14ac:dyDescent="0.25">
      <c r="A379" s="16" t="s">
        <v>50</v>
      </c>
      <c r="B379" s="33" t="s">
        <v>581</v>
      </c>
      <c r="C379" s="34" t="s">
        <v>3</v>
      </c>
      <c r="D379" s="34" t="s">
        <v>1</v>
      </c>
      <c r="E379" s="34"/>
      <c r="F379" s="34"/>
      <c r="G379" s="34"/>
      <c r="H379" s="34"/>
      <c r="I379" s="34"/>
      <c r="J379" s="14">
        <v>0</v>
      </c>
      <c r="K379" s="14">
        <f t="shared" si="25"/>
        <v>0</v>
      </c>
      <c r="L379" s="14">
        <f>L380</f>
        <v>0</v>
      </c>
      <c r="M379" s="14">
        <f>M380</f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6">
        <v>1</v>
      </c>
      <c r="AD379" s="5">
        <v>0</v>
      </c>
      <c r="AE379" s="6">
        <v>0</v>
      </c>
      <c r="AF379" s="5">
        <v>0</v>
      </c>
      <c r="AG379" s="2"/>
    </row>
    <row r="380" spans="1:33" ht="30" hidden="1" outlineLevel="6" x14ac:dyDescent="0.25">
      <c r="A380" s="16" t="s">
        <v>52</v>
      </c>
      <c r="B380" s="33" t="s">
        <v>581</v>
      </c>
      <c r="C380" s="34" t="s">
        <v>5</v>
      </c>
      <c r="D380" s="34" t="s">
        <v>1</v>
      </c>
      <c r="E380" s="34"/>
      <c r="F380" s="34"/>
      <c r="G380" s="34"/>
      <c r="H380" s="34"/>
      <c r="I380" s="34"/>
      <c r="J380" s="14">
        <v>368873</v>
      </c>
      <c r="K380" s="14">
        <f t="shared" si="25"/>
        <v>-368873</v>
      </c>
      <c r="L380" s="14"/>
      <c r="M380" s="14"/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6">
        <v>1</v>
      </c>
      <c r="AD380" s="5">
        <v>0</v>
      </c>
      <c r="AE380" s="6">
        <v>0</v>
      </c>
      <c r="AF380" s="5">
        <v>0</v>
      </c>
      <c r="AG380" s="2"/>
    </row>
    <row r="381" spans="1:33" ht="30" outlineLevel="3" collapsed="1" x14ac:dyDescent="0.25">
      <c r="A381" s="16" t="s">
        <v>216</v>
      </c>
      <c r="B381" s="33" t="s">
        <v>582</v>
      </c>
      <c r="C381" s="34" t="s">
        <v>1</v>
      </c>
      <c r="D381" s="34" t="s">
        <v>1</v>
      </c>
      <c r="E381" s="34"/>
      <c r="F381" s="34"/>
      <c r="G381" s="34"/>
      <c r="H381" s="34"/>
      <c r="I381" s="34"/>
      <c r="J381" s="14">
        <v>1570000</v>
      </c>
      <c r="K381" s="14">
        <f t="shared" si="25"/>
        <v>2030000</v>
      </c>
      <c r="L381" s="14">
        <f t="shared" ref="L381:M383" si="26">L382</f>
        <v>3600000</v>
      </c>
      <c r="M381" s="14">
        <f t="shared" si="26"/>
        <v>3600000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6">
        <v>0.16567515923566878</v>
      </c>
      <c r="AD381" s="5">
        <v>0</v>
      </c>
      <c r="AE381" s="6">
        <v>0</v>
      </c>
      <c r="AF381" s="5">
        <v>0</v>
      </c>
      <c r="AG381" s="2"/>
    </row>
    <row r="382" spans="1:33" outlineLevel="4" x14ac:dyDescent="0.25">
      <c r="A382" s="16" t="s">
        <v>217</v>
      </c>
      <c r="B382" s="33" t="s">
        <v>583</v>
      </c>
      <c r="C382" s="34" t="s">
        <v>1</v>
      </c>
      <c r="D382" s="34" t="s">
        <v>1</v>
      </c>
      <c r="E382" s="34"/>
      <c r="F382" s="34"/>
      <c r="G382" s="34"/>
      <c r="H382" s="34"/>
      <c r="I382" s="34"/>
      <c r="J382" s="14">
        <v>1570000</v>
      </c>
      <c r="K382" s="14">
        <f t="shared" si="25"/>
        <v>2030000</v>
      </c>
      <c r="L382" s="14">
        <f t="shared" si="26"/>
        <v>3600000</v>
      </c>
      <c r="M382" s="14">
        <f t="shared" si="26"/>
        <v>3600000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6">
        <v>0.16567515923566878</v>
      </c>
      <c r="AD382" s="5">
        <v>0</v>
      </c>
      <c r="AE382" s="6">
        <v>0</v>
      </c>
      <c r="AF382" s="5">
        <v>0</v>
      </c>
      <c r="AG382" s="2"/>
    </row>
    <row r="383" spans="1:33" ht="33.75" customHeight="1" outlineLevel="5" x14ac:dyDescent="0.25">
      <c r="A383" s="16" t="s">
        <v>51</v>
      </c>
      <c r="B383" s="33" t="s">
        <v>583</v>
      </c>
      <c r="C383" s="34" t="s">
        <v>3</v>
      </c>
      <c r="D383" s="34" t="s">
        <v>1</v>
      </c>
      <c r="E383" s="34"/>
      <c r="F383" s="34"/>
      <c r="G383" s="34"/>
      <c r="H383" s="34"/>
      <c r="I383" s="34"/>
      <c r="J383" s="14">
        <v>1570000</v>
      </c>
      <c r="K383" s="14">
        <f t="shared" si="25"/>
        <v>2030000</v>
      </c>
      <c r="L383" s="14">
        <f t="shared" si="26"/>
        <v>3600000</v>
      </c>
      <c r="M383" s="14">
        <f t="shared" si="26"/>
        <v>3600000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6">
        <v>0.16567515923566878</v>
      </c>
      <c r="AD383" s="5">
        <v>0</v>
      </c>
      <c r="AE383" s="6">
        <v>0</v>
      </c>
      <c r="AF383" s="5">
        <v>0</v>
      </c>
      <c r="AG383" s="2"/>
    </row>
    <row r="384" spans="1:33" ht="37.5" customHeight="1" outlineLevel="6" x14ac:dyDescent="0.25">
      <c r="A384" s="16" t="s">
        <v>52</v>
      </c>
      <c r="B384" s="33" t="s">
        <v>583</v>
      </c>
      <c r="C384" s="34" t="s">
        <v>5</v>
      </c>
      <c r="D384" s="34" t="s">
        <v>1</v>
      </c>
      <c r="E384" s="34"/>
      <c r="F384" s="34"/>
      <c r="G384" s="34"/>
      <c r="H384" s="34"/>
      <c r="I384" s="34"/>
      <c r="J384" s="14">
        <v>1570000</v>
      </c>
      <c r="K384" s="14">
        <f t="shared" si="25"/>
        <v>2030000</v>
      </c>
      <c r="L384" s="14">
        <v>3600000</v>
      </c>
      <c r="M384" s="14">
        <v>3600000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6">
        <v>0.16567515923566878</v>
      </c>
      <c r="AD384" s="5">
        <v>0</v>
      </c>
      <c r="AE384" s="6">
        <v>0</v>
      </c>
      <c r="AF384" s="5">
        <v>0</v>
      </c>
      <c r="AG384" s="2"/>
    </row>
    <row r="385" spans="1:33" ht="30" outlineLevel="3" x14ac:dyDescent="0.25">
      <c r="A385" s="16" t="s">
        <v>218</v>
      </c>
      <c r="B385" s="33" t="s">
        <v>584</v>
      </c>
      <c r="C385" s="34" t="s">
        <v>1</v>
      </c>
      <c r="D385" s="34" t="s">
        <v>1</v>
      </c>
      <c r="E385" s="34"/>
      <c r="F385" s="34"/>
      <c r="G385" s="34"/>
      <c r="H385" s="34"/>
      <c r="I385" s="34"/>
      <c r="J385" s="14">
        <v>7842492.7699999996</v>
      </c>
      <c r="K385" s="14">
        <f t="shared" si="25"/>
        <v>607557.23000000045</v>
      </c>
      <c r="L385" s="14">
        <f>L386</f>
        <v>8450050</v>
      </c>
      <c r="M385" s="14">
        <f>M386</f>
        <v>8450050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6">
        <v>0.57705441256681422</v>
      </c>
      <c r="AD385" s="5">
        <v>0</v>
      </c>
      <c r="AE385" s="6">
        <v>0</v>
      </c>
      <c r="AF385" s="5">
        <v>0</v>
      </c>
      <c r="AG385" s="2"/>
    </row>
    <row r="386" spans="1:33" ht="30" outlineLevel="4" x14ac:dyDescent="0.25">
      <c r="A386" s="16" t="s">
        <v>272</v>
      </c>
      <c r="B386" s="33" t="s">
        <v>585</v>
      </c>
      <c r="C386" s="34" t="s">
        <v>1</v>
      </c>
      <c r="D386" s="34" t="s">
        <v>1</v>
      </c>
      <c r="E386" s="34"/>
      <c r="F386" s="34"/>
      <c r="G386" s="34"/>
      <c r="H386" s="34"/>
      <c r="I386" s="34"/>
      <c r="J386" s="14">
        <v>7842492.7699999996</v>
      </c>
      <c r="K386" s="14">
        <f t="shared" si="25"/>
        <v>607557.23000000045</v>
      </c>
      <c r="L386" s="14">
        <f>L387+L389+L391</f>
        <v>8450050</v>
      </c>
      <c r="M386" s="14">
        <f>M387+M389+M391</f>
        <v>8450050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6">
        <v>0.57705441256681422</v>
      </c>
      <c r="AD386" s="5">
        <v>0</v>
      </c>
      <c r="AE386" s="6">
        <v>0</v>
      </c>
      <c r="AF386" s="5">
        <v>0</v>
      </c>
      <c r="AG386" s="2"/>
    </row>
    <row r="387" spans="1:33" ht="61.5" customHeight="1" outlineLevel="5" x14ac:dyDescent="0.25">
      <c r="A387" s="16" t="s">
        <v>104</v>
      </c>
      <c r="B387" s="33" t="s">
        <v>585</v>
      </c>
      <c r="C387" s="34" t="s">
        <v>16</v>
      </c>
      <c r="D387" s="34" t="s">
        <v>1</v>
      </c>
      <c r="E387" s="34"/>
      <c r="F387" s="34"/>
      <c r="G387" s="34"/>
      <c r="H387" s="34"/>
      <c r="I387" s="34"/>
      <c r="J387" s="14">
        <v>6246442.7699999996</v>
      </c>
      <c r="K387" s="14">
        <f t="shared" si="25"/>
        <v>546627.23000000045</v>
      </c>
      <c r="L387" s="14">
        <f>L388</f>
        <v>6793070</v>
      </c>
      <c r="M387" s="14">
        <f>M388</f>
        <v>6793070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6">
        <v>0.60106936549840206</v>
      </c>
      <c r="AD387" s="5">
        <v>0</v>
      </c>
      <c r="AE387" s="6">
        <v>0</v>
      </c>
      <c r="AF387" s="5">
        <v>0</v>
      </c>
      <c r="AG387" s="2"/>
    </row>
    <row r="388" spans="1:33" outlineLevel="6" x14ac:dyDescent="0.25">
      <c r="A388" s="16" t="s">
        <v>161</v>
      </c>
      <c r="B388" s="33" t="s">
        <v>585</v>
      </c>
      <c r="C388" s="34" t="s">
        <v>18</v>
      </c>
      <c r="D388" s="34" t="s">
        <v>1</v>
      </c>
      <c r="E388" s="34"/>
      <c r="F388" s="34"/>
      <c r="G388" s="34"/>
      <c r="H388" s="34"/>
      <c r="I388" s="34"/>
      <c r="J388" s="14">
        <v>6246442.7699999996</v>
      </c>
      <c r="K388" s="14">
        <f t="shared" si="25"/>
        <v>546627.23000000045</v>
      </c>
      <c r="L388" s="14">
        <v>6793070</v>
      </c>
      <c r="M388" s="14">
        <v>6793070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6">
        <v>0.60106936549840206</v>
      </c>
      <c r="AD388" s="5">
        <v>0</v>
      </c>
      <c r="AE388" s="6">
        <v>0</v>
      </c>
      <c r="AF388" s="5">
        <v>0</v>
      </c>
      <c r="AG388" s="2"/>
    </row>
    <row r="389" spans="1:33" ht="33" customHeight="1" outlineLevel="5" x14ac:dyDescent="0.25">
      <c r="A389" s="16" t="s">
        <v>50</v>
      </c>
      <c r="B389" s="33" t="s">
        <v>585</v>
      </c>
      <c r="C389" s="34" t="s">
        <v>3</v>
      </c>
      <c r="D389" s="34" t="s">
        <v>1</v>
      </c>
      <c r="E389" s="34"/>
      <c r="F389" s="34"/>
      <c r="G389" s="34"/>
      <c r="H389" s="34"/>
      <c r="I389" s="34"/>
      <c r="J389" s="14">
        <v>1588050</v>
      </c>
      <c r="K389" s="14">
        <f t="shared" si="25"/>
        <v>60930</v>
      </c>
      <c r="L389" s="14">
        <f>L390</f>
        <v>1648980</v>
      </c>
      <c r="M389" s="14">
        <f>M390</f>
        <v>1648980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6">
        <v>0.48281404305556452</v>
      </c>
      <c r="AD389" s="5">
        <v>0</v>
      </c>
      <c r="AE389" s="6">
        <v>0</v>
      </c>
      <c r="AF389" s="5">
        <v>0</v>
      </c>
      <c r="AG389" s="2"/>
    </row>
    <row r="390" spans="1:33" ht="30" outlineLevel="6" x14ac:dyDescent="0.25">
      <c r="A390" s="16" t="s">
        <v>52</v>
      </c>
      <c r="B390" s="33" t="s">
        <v>585</v>
      </c>
      <c r="C390" s="34" t="s">
        <v>5</v>
      </c>
      <c r="D390" s="34" t="s">
        <v>1</v>
      </c>
      <c r="E390" s="34"/>
      <c r="F390" s="34"/>
      <c r="G390" s="34"/>
      <c r="H390" s="34"/>
      <c r="I390" s="34"/>
      <c r="J390" s="14">
        <v>1588050</v>
      </c>
      <c r="K390" s="14">
        <f t="shared" si="25"/>
        <v>60930</v>
      </c>
      <c r="L390" s="14">
        <v>1648980</v>
      </c>
      <c r="M390" s="14">
        <v>1648980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6">
        <v>0.48281404305556452</v>
      </c>
      <c r="AD390" s="5">
        <v>0</v>
      </c>
      <c r="AE390" s="6">
        <v>0</v>
      </c>
      <c r="AF390" s="5">
        <v>0</v>
      </c>
      <c r="AG390" s="2"/>
    </row>
    <row r="391" spans="1:33" outlineLevel="5" x14ac:dyDescent="0.25">
      <c r="A391" s="16" t="s">
        <v>73</v>
      </c>
      <c r="B391" s="33" t="s">
        <v>585</v>
      </c>
      <c r="C391" s="34" t="s">
        <v>13</v>
      </c>
      <c r="D391" s="34" t="s">
        <v>1</v>
      </c>
      <c r="E391" s="34"/>
      <c r="F391" s="34"/>
      <c r="G391" s="34"/>
      <c r="H391" s="34"/>
      <c r="I391" s="34"/>
      <c r="J391" s="14">
        <v>8000</v>
      </c>
      <c r="K391" s="14">
        <f t="shared" si="25"/>
        <v>0</v>
      </c>
      <c r="L391" s="14">
        <f>L392</f>
        <v>8000</v>
      </c>
      <c r="M391" s="14">
        <f>M392</f>
        <v>8000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6">
        <v>0.12220499999999999</v>
      </c>
      <c r="AD391" s="5">
        <v>0</v>
      </c>
      <c r="AE391" s="6">
        <v>0</v>
      </c>
      <c r="AF391" s="5">
        <v>0</v>
      </c>
      <c r="AG391" s="2"/>
    </row>
    <row r="392" spans="1:33" outlineLevel="6" x14ac:dyDescent="0.25">
      <c r="A392" s="16" t="s">
        <v>74</v>
      </c>
      <c r="B392" s="33" t="s">
        <v>585</v>
      </c>
      <c r="C392" s="34" t="s">
        <v>14</v>
      </c>
      <c r="D392" s="34" t="s">
        <v>1</v>
      </c>
      <c r="E392" s="34"/>
      <c r="F392" s="34"/>
      <c r="G392" s="34"/>
      <c r="H392" s="34"/>
      <c r="I392" s="34"/>
      <c r="J392" s="14">
        <v>8000</v>
      </c>
      <c r="K392" s="14">
        <f t="shared" si="25"/>
        <v>0</v>
      </c>
      <c r="L392" s="14">
        <v>8000</v>
      </c>
      <c r="M392" s="14">
        <v>8000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6">
        <v>0.12220499999999999</v>
      </c>
      <c r="AD392" s="5">
        <v>0</v>
      </c>
      <c r="AE392" s="6">
        <v>0</v>
      </c>
      <c r="AF392" s="5">
        <v>0</v>
      </c>
      <c r="AG392" s="2"/>
    </row>
    <row r="393" spans="1:33" ht="30" outlineLevel="3" x14ac:dyDescent="0.25">
      <c r="A393" s="16" t="s">
        <v>273</v>
      </c>
      <c r="B393" s="33" t="s">
        <v>586</v>
      </c>
      <c r="C393" s="34" t="s">
        <v>1</v>
      </c>
      <c r="D393" s="34" t="s">
        <v>1</v>
      </c>
      <c r="E393" s="34"/>
      <c r="F393" s="34"/>
      <c r="G393" s="34"/>
      <c r="H393" s="34"/>
      <c r="I393" s="34"/>
      <c r="J393" s="14">
        <v>3534116</v>
      </c>
      <c r="K393" s="14">
        <f t="shared" si="25"/>
        <v>-1534116</v>
      </c>
      <c r="L393" s="14">
        <f t="shared" ref="L393:M395" si="27">L394</f>
        <v>1500000</v>
      </c>
      <c r="M393" s="14">
        <f t="shared" si="27"/>
        <v>2000000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6">
        <v>0.79013699710405505</v>
      </c>
      <c r="AD393" s="5">
        <v>0</v>
      </c>
      <c r="AE393" s="6">
        <v>0</v>
      </c>
      <c r="AF393" s="5">
        <v>0</v>
      </c>
      <c r="AG393" s="2"/>
    </row>
    <row r="394" spans="1:33" ht="30" outlineLevel="4" x14ac:dyDescent="0.25">
      <c r="A394" s="16" t="s">
        <v>274</v>
      </c>
      <c r="B394" s="33" t="s">
        <v>587</v>
      </c>
      <c r="C394" s="34" t="s">
        <v>1</v>
      </c>
      <c r="D394" s="34" t="s">
        <v>1</v>
      </c>
      <c r="E394" s="34"/>
      <c r="F394" s="34"/>
      <c r="G394" s="34"/>
      <c r="H394" s="34"/>
      <c r="I394" s="34"/>
      <c r="J394" s="14">
        <v>3534116</v>
      </c>
      <c r="K394" s="14">
        <f t="shared" si="25"/>
        <v>-1534116</v>
      </c>
      <c r="L394" s="14">
        <f t="shared" si="27"/>
        <v>1500000</v>
      </c>
      <c r="M394" s="14">
        <f t="shared" si="27"/>
        <v>2000000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6">
        <v>0.79013699710405505</v>
      </c>
      <c r="AD394" s="5">
        <v>0</v>
      </c>
      <c r="AE394" s="6">
        <v>0</v>
      </c>
      <c r="AF394" s="5">
        <v>0</v>
      </c>
      <c r="AG394" s="2"/>
    </row>
    <row r="395" spans="1:33" ht="34.5" customHeight="1" outlineLevel="5" x14ac:dyDescent="0.25">
      <c r="A395" s="16" t="s">
        <v>51</v>
      </c>
      <c r="B395" s="33" t="s">
        <v>587</v>
      </c>
      <c r="C395" s="34" t="s">
        <v>3</v>
      </c>
      <c r="D395" s="34" t="s">
        <v>1</v>
      </c>
      <c r="E395" s="34"/>
      <c r="F395" s="34"/>
      <c r="G395" s="34"/>
      <c r="H395" s="34"/>
      <c r="I395" s="34"/>
      <c r="J395" s="14">
        <v>3534116</v>
      </c>
      <c r="K395" s="14">
        <f t="shared" si="25"/>
        <v>-1534116</v>
      </c>
      <c r="L395" s="14">
        <f t="shared" si="27"/>
        <v>1500000</v>
      </c>
      <c r="M395" s="14">
        <f t="shared" si="27"/>
        <v>2000000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6">
        <v>0.79013699710405505</v>
      </c>
      <c r="AD395" s="5">
        <v>0</v>
      </c>
      <c r="AE395" s="6">
        <v>0</v>
      </c>
      <c r="AF395" s="5">
        <v>0</v>
      </c>
      <c r="AG395" s="2"/>
    </row>
    <row r="396" spans="1:33" ht="30" outlineLevel="6" x14ac:dyDescent="0.25">
      <c r="A396" s="16" t="s">
        <v>52</v>
      </c>
      <c r="B396" s="33" t="s">
        <v>587</v>
      </c>
      <c r="C396" s="34" t="s">
        <v>5</v>
      </c>
      <c r="D396" s="34" t="s">
        <v>1</v>
      </c>
      <c r="E396" s="34"/>
      <c r="F396" s="34"/>
      <c r="G396" s="34"/>
      <c r="H396" s="34"/>
      <c r="I396" s="34"/>
      <c r="J396" s="14">
        <v>3534116</v>
      </c>
      <c r="K396" s="14">
        <f t="shared" si="25"/>
        <v>-1534116</v>
      </c>
      <c r="L396" s="14">
        <v>1500000</v>
      </c>
      <c r="M396" s="14">
        <v>2000000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6">
        <v>0.79013699710405505</v>
      </c>
      <c r="AD396" s="5">
        <v>0</v>
      </c>
      <c r="AE396" s="6">
        <v>0</v>
      </c>
      <c r="AF396" s="5">
        <v>0</v>
      </c>
      <c r="AG396" s="2"/>
    </row>
    <row r="397" spans="1:33" ht="45" outlineLevel="3" x14ac:dyDescent="0.25">
      <c r="A397" s="16" t="s">
        <v>275</v>
      </c>
      <c r="B397" s="33" t="s">
        <v>588</v>
      </c>
      <c r="C397" s="34" t="s">
        <v>1</v>
      </c>
      <c r="D397" s="34" t="s">
        <v>1</v>
      </c>
      <c r="E397" s="34"/>
      <c r="F397" s="34"/>
      <c r="G397" s="34"/>
      <c r="H397" s="34"/>
      <c r="I397" s="34"/>
      <c r="J397" s="14">
        <v>654800</v>
      </c>
      <c r="K397" s="14">
        <f t="shared" si="25"/>
        <v>815200</v>
      </c>
      <c r="L397" s="14">
        <f t="shared" ref="L397:M399" si="28">L398</f>
        <v>1470000</v>
      </c>
      <c r="M397" s="14">
        <f t="shared" si="28"/>
        <v>1470000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6">
        <v>0.45083272911134981</v>
      </c>
      <c r="AD397" s="5">
        <v>0</v>
      </c>
      <c r="AE397" s="6">
        <v>0</v>
      </c>
      <c r="AF397" s="5">
        <v>0</v>
      </c>
      <c r="AG397" s="2"/>
    </row>
    <row r="398" spans="1:33" ht="30" outlineLevel="4" x14ac:dyDescent="0.25">
      <c r="A398" s="16" t="s">
        <v>276</v>
      </c>
      <c r="B398" s="33" t="s">
        <v>589</v>
      </c>
      <c r="C398" s="34" t="s">
        <v>1</v>
      </c>
      <c r="D398" s="34" t="s">
        <v>1</v>
      </c>
      <c r="E398" s="34"/>
      <c r="F398" s="34"/>
      <c r="G398" s="34"/>
      <c r="H398" s="34"/>
      <c r="I398" s="34"/>
      <c r="J398" s="14">
        <v>654800</v>
      </c>
      <c r="K398" s="14">
        <f t="shared" si="25"/>
        <v>815200</v>
      </c>
      <c r="L398" s="14">
        <f t="shared" si="28"/>
        <v>1470000</v>
      </c>
      <c r="M398" s="14">
        <f t="shared" si="28"/>
        <v>1470000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6">
        <v>0.45083272911134981</v>
      </c>
      <c r="AD398" s="5">
        <v>0</v>
      </c>
      <c r="AE398" s="6">
        <v>0</v>
      </c>
      <c r="AF398" s="5">
        <v>0</v>
      </c>
      <c r="AG398" s="2"/>
    </row>
    <row r="399" spans="1:33" ht="29.25" customHeight="1" outlineLevel="5" x14ac:dyDescent="0.25">
      <c r="A399" s="16" t="s">
        <v>50</v>
      </c>
      <c r="B399" s="33" t="s">
        <v>589</v>
      </c>
      <c r="C399" s="34" t="s">
        <v>3</v>
      </c>
      <c r="D399" s="34" t="s">
        <v>1</v>
      </c>
      <c r="E399" s="34"/>
      <c r="F399" s="34"/>
      <c r="G399" s="34"/>
      <c r="H399" s="34"/>
      <c r="I399" s="34"/>
      <c r="J399" s="14">
        <v>654800</v>
      </c>
      <c r="K399" s="14">
        <f t="shared" si="25"/>
        <v>815200</v>
      </c>
      <c r="L399" s="14">
        <f t="shared" si="28"/>
        <v>1470000</v>
      </c>
      <c r="M399" s="14">
        <f t="shared" si="28"/>
        <v>1470000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6">
        <v>0.45083272911134981</v>
      </c>
      <c r="AD399" s="5">
        <v>0</v>
      </c>
      <c r="AE399" s="6">
        <v>0</v>
      </c>
      <c r="AF399" s="5">
        <v>0</v>
      </c>
      <c r="AG399" s="2"/>
    </row>
    <row r="400" spans="1:33" ht="30" outlineLevel="6" x14ac:dyDescent="0.25">
      <c r="A400" s="16" t="s">
        <v>52</v>
      </c>
      <c r="B400" s="33" t="s">
        <v>589</v>
      </c>
      <c r="C400" s="34" t="s">
        <v>5</v>
      </c>
      <c r="D400" s="34" t="s">
        <v>1</v>
      </c>
      <c r="E400" s="34"/>
      <c r="F400" s="34"/>
      <c r="G400" s="34"/>
      <c r="H400" s="34"/>
      <c r="I400" s="34"/>
      <c r="J400" s="14">
        <v>654800</v>
      </c>
      <c r="K400" s="14">
        <f t="shared" ref="K400:K463" si="29">M400-J400</f>
        <v>815200</v>
      </c>
      <c r="L400" s="14">
        <v>1470000</v>
      </c>
      <c r="M400" s="14">
        <v>1470000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6">
        <v>0.45083272911134981</v>
      </c>
      <c r="AD400" s="5">
        <v>0</v>
      </c>
      <c r="AE400" s="6">
        <v>0</v>
      </c>
      <c r="AF400" s="5">
        <v>0</v>
      </c>
      <c r="AG400" s="2"/>
    </row>
    <row r="401" spans="1:33" hidden="1" outlineLevel="2" x14ac:dyDescent="0.25">
      <c r="A401" s="16" t="s">
        <v>20</v>
      </c>
      <c r="B401" s="33" t="s">
        <v>21</v>
      </c>
      <c r="C401" s="34" t="s">
        <v>1</v>
      </c>
      <c r="D401" s="34" t="s">
        <v>1</v>
      </c>
      <c r="E401" s="34"/>
      <c r="F401" s="34"/>
      <c r="G401" s="34"/>
      <c r="H401" s="34"/>
      <c r="I401" s="34"/>
      <c r="J401" s="14">
        <v>956741</v>
      </c>
      <c r="K401" s="14">
        <f t="shared" si="29"/>
        <v>0</v>
      </c>
      <c r="L401" s="14">
        <v>956741</v>
      </c>
      <c r="M401" s="14">
        <v>956741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6">
        <v>0.65451224521578988</v>
      </c>
      <c r="AD401" s="5">
        <v>0</v>
      </c>
      <c r="AE401" s="6">
        <v>0</v>
      </c>
      <c r="AF401" s="5">
        <v>0</v>
      </c>
      <c r="AG401" s="2"/>
    </row>
    <row r="402" spans="1:33" ht="30" outlineLevel="3" x14ac:dyDescent="0.25">
      <c r="A402" s="16" t="s">
        <v>277</v>
      </c>
      <c r="B402" s="33" t="s">
        <v>590</v>
      </c>
      <c r="C402" s="34" t="s">
        <v>1</v>
      </c>
      <c r="D402" s="34" t="s">
        <v>1</v>
      </c>
      <c r="E402" s="34"/>
      <c r="F402" s="34"/>
      <c r="G402" s="34"/>
      <c r="H402" s="34"/>
      <c r="I402" s="34"/>
      <c r="J402" s="14">
        <v>956741</v>
      </c>
      <c r="K402" s="14">
        <f t="shared" si="29"/>
        <v>52558</v>
      </c>
      <c r="L402" s="14">
        <f>L403</f>
        <v>1009299</v>
      </c>
      <c r="M402" s="14">
        <f>M403</f>
        <v>1009299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6">
        <v>0.65451224521578988</v>
      </c>
      <c r="AD402" s="5">
        <v>0</v>
      </c>
      <c r="AE402" s="6">
        <v>0</v>
      </c>
      <c r="AF402" s="5">
        <v>0</v>
      </c>
      <c r="AG402" s="2"/>
    </row>
    <row r="403" spans="1:33" outlineLevel="4" x14ac:dyDescent="0.25">
      <c r="A403" s="16" t="s">
        <v>278</v>
      </c>
      <c r="B403" s="33" t="s">
        <v>858</v>
      </c>
      <c r="C403" s="34" t="s">
        <v>1</v>
      </c>
      <c r="D403" s="34" t="s">
        <v>1</v>
      </c>
      <c r="E403" s="34"/>
      <c r="F403" s="34"/>
      <c r="G403" s="34"/>
      <c r="H403" s="34"/>
      <c r="I403" s="34"/>
      <c r="J403" s="14">
        <v>956741</v>
      </c>
      <c r="K403" s="14">
        <f t="shared" si="29"/>
        <v>52558</v>
      </c>
      <c r="L403" s="14">
        <f>L404+L406</f>
        <v>1009299</v>
      </c>
      <c r="M403" s="14">
        <f>M404+M406</f>
        <v>1009299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6">
        <v>0.65451224521578988</v>
      </c>
      <c r="AD403" s="5">
        <v>0</v>
      </c>
      <c r="AE403" s="6">
        <v>0</v>
      </c>
      <c r="AF403" s="5">
        <v>0</v>
      </c>
      <c r="AG403" s="2"/>
    </row>
    <row r="404" spans="1:33" ht="61.5" customHeight="1" outlineLevel="5" x14ac:dyDescent="0.25">
      <c r="A404" s="16" t="s">
        <v>104</v>
      </c>
      <c r="B404" s="33" t="s">
        <v>858</v>
      </c>
      <c r="C404" s="34" t="s">
        <v>16</v>
      </c>
      <c r="D404" s="34" t="s">
        <v>1</v>
      </c>
      <c r="E404" s="34"/>
      <c r="F404" s="34"/>
      <c r="G404" s="34"/>
      <c r="H404" s="34"/>
      <c r="I404" s="34"/>
      <c r="J404" s="14">
        <v>626772</v>
      </c>
      <c r="K404" s="14">
        <f t="shared" si="29"/>
        <v>57377</v>
      </c>
      <c r="L404" s="14">
        <f>L405</f>
        <v>684149</v>
      </c>
      <c r="M404" s="14">
        <f>M405</f>
        <v>684149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6">
        <v>0.86727160753830734</v>
      </c>
      <c r="AD404" s="5">
        <v>0</v>
      </c>
      <c r="AE404" s="6">
        <v>0</v>
      </c>
      <c r="AF404" s="5">
        <v>0</v>
      </c>
      <c r="AG404" s="2"/>
    </row>
    <row r="405" spans="1:33" ht="30" outlineLevel="6" x14ac:dyDescent="0.25">
      <c r="A405" s="16" t="s">
        <v>105</v>
      </c>
      <c r="B405" s="33" t="s">
        <v>858</v>
      </c>
      <c r="C405" s="34" t="s">
        <v>17</v>
      </c>
      <c r="D405" s="34" t="s">
        <v>1</v>
      </c>
      <c r="E405" s="34"/>
      <c r="F405" s="34"/>
      <c r="G405" s="34"/>
      <c r="H405" s="34"/>
      <c r="I405" s="34"/>
      <c r="J405" s="14">
        <v>626772</v>
      </c>
      <c r="K405" s="14">
        <f t="shared" si="29"/>
        <v>57377</v>
      </c>
      <c r="L405" s="14">
        <v>684149</v>
      </c>
      <c r="M405" s="14">
        <v>684149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6">
        <v>0.86727160753830734</v>
      </c>
      <c r="AD405" s="5">
        <v>0</v>
      </c>
      <c r="AE405" s="6">
        <v>0</v>
      </c>
      <c r="AF405" s="5">
        <v>0</v>
      </c>
      <c r="AG405" s="2"/>
    </row>
    <row r="406" spans="1:33" ht="30" outlineLevel="5" x14ac:dyDescent="0.25">
      <c r="A406" s="16" t="s">
        <v>51</v>
      </c>
      <c r="B406" s="33" t="s">
        <v>858</v>
      </c>
      <c r="C406" s="34" t="s">
        <v>3</v>
      </c>
      <c r="D406" s="34" t="s">
        <v>1</v>
      </c>
      <c r="E406" s="34"/>
      <c r="F406" s="34"/>
      <c r="G406" s="34"/>
      <c r="H406" s="34"/>
      <c r="I406" s="34"/>
      <c r="J406" s="14">
        <v>329969</v>
      </c>
      <c r="K406" s="14">
        <f t="shared" si="29"/>
        <v>-4819</v>
      </c>
      <c r="L406" s="14">
        <f>L407</f>
        <v>325150</v>
      </c>
      <c r="M406" s="14">
        <f>M407</f>
        <v>325150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6">
        <v>0.25037849010058522</v>
      </c>
      <c r="AD406" s="5">
        <v>0</v>
      </c>
      <c r="AE406" s="6">
        <v>0</v>
      </c>
      <c r="AF406" s="5">
        <v>0</v>
      </c>
      <c r="AG406" s="2"/>
    </row>
    <row r="407" spans="1:33" ht="30" outlineLevel="6" x14ac:dyDescent="0.25">
      <c r="A407" s="16" t="s">
        <v>52</v>
      </c>
      <c r="B407" s="33" t="s">
        <v>858</v>
      </c>
      <c r="C407" s="34" t="s">
        <v>5</v>
      </c>
      <c r="D407" s="34" t="s">
        <v>1</v>
      </c>
      <c r="E407" s="34"/>
      <c r="F407" s="34"/>
      <c r="G407" s="34"/>
      <c r="H407" s="34"/>
      <c r="I407" s="34"/>
      <c r="J407" s="14">
        <v>329969</v>
      </c>
      <c r="K407" s="14">
        <f t="shared" si="29"/>
        <v>-4819</v>
      </c>
      <c r="L407" s="14">
        <v>325150</v>
      </c>
      <c r="M407" s="14">
        <v>325150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6">
        <v>0.25037849010058522</v>
      </c>
      <c r="AD407" s="5">
        <v>0</v>
      </c>
      <c r="AE407" s="6">
        <v>0</v>
      </c>
      <c r="AF407" s="5">
        <v>0</v>
      </c>
      <c r="AG407" s="2"/>
    </row>
    <row r="408" spans="1:33" hidden="1" outlineLevel="2" x14ac:dyDescent="0.25">
      <c r="A408" s="16" t="s">
        <v>20</v>
      </c>
      <c r="B408" s="33" t="s">
        <v>22</v>
      </c>
      <c r="C408" s="34" t="s">
        <v>1</v>
      </c>
      <c r="D408" s="34" t="s">
        <v>1</v>
      </c>
      <c r="E408" s="34"/>
      <c r="F408" s="34"/>
      <c r="G408" s="34"/>
      <c r="H408" s="34"/>
      <c r="I408" s="34"/>
      <c r="J408" s="14">
        <v>41871695</v>
      </c>
      <c r="K408" s="14">
        <f t="shared" si="29"/>
        <v>52099.740000002086</v>
      </c>
      <c r="L408" s="14">
        <v>41923794.740000002</v>
      </c>
      <c r="M408" s="14">
        <v>41923794.740000002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6">
        <v>0.47249803775754295</v>
      </c>
      <c r="AD408" s="5">
        <v>0</v>
      </c>
      <c r="AE408" s="6">
        <v>0</v>
      </c>
      <c r="AF408" s="5">
        <v>0</v>
      </c>
      <c r="AG408" s="2"/>
    </row>
    <row r="409" spans="1:33" hidden="1" outlineLevel="3" x14ac:dyDescent="0.25">
      <c r="A409" s="16" t="s">
        <v>279</v>
      </c>
      <c r="B409" s="33" t="s">
        <v>594</v>
      </c>
      <c r="C409" s="34" t="s">
        <v>1</v>
      </c>
      <c r="D409" s="34" t="s">
        <v>1</v>
      </c>
      <c r="E409" s="34"/>
      <c r="F409" s="34"/>
      <c r="G409" s="34"/>
      <c r="H409" s="34"/>
      <c r="I409" s="34"/>
      <c r="J409" s="14">
        <v>41871695</v>
      </c>
      <c r="K409" s="14">
        <f t="shared" si="29"/>
        <v>-41871695</v>
      </c>
      <c r="L409" s="14">
        <f>L410+L413</f>
        <v>0</v>
      </c>
      <c r="M409" s="14">
        <f>M410+M413</f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6">
        <v>0.47184167903111723</v>
      </c>
      <c r="AD409" s="5">
        <v>0</v>
      </c>
      <c r="AE409" s="6">
        <v>0</v>
      </c>
      <c r="AF409" s="5">
        <v>0</v>
      </c>
      <c r="AG409" s="2"/>
    </row>
    <row r="410" spans="1:33" ht="120.75" hidden="1" customHeight="1" outlineLevel="4" x14ac:dyDescent="0.25">
      <c r="A410" s="16" t="s">
        <v>280</v>
      </c>
      <c r="B410" s="33" t="s">
        <v>591</v>
      </c>
      <c r="C410" s="34" t="s">
        <v>1</v>
      </c>
      <c r="D410" s="34" t="s">
        <v>1</v>
      </c>
      <c r="E410" s="34"/>
      <c r="F410" s="34"/>
      <c r="G410" s="34"/>
      <c r="H410" s="34"/>
      <c r="I410" s="34"/>
      <c r="J410" s="14">
        <v>4583800</v>
      </c>
      <c r="K410" s="14">
        <f t="shared" si="29"/>
        <v>-4583800</v>
      </c>
      <c r="L410" s="14">
        <f>L411</f>
        <v>0</v>
      </c>
      <c r="M410" s="14">
        <f>M411</f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6">
        <v>1</v>
      </c>
      <c r="AD410" s="5">
        <v>0</v>
      </c>
      <c r="AE410" s="6">
        <v>0</v>
      </c>
      <c r="AF410" s="5">
        <v>0</v>
      </c>
      <c r="AG410" s="2"/>
    </row>
    <row r="411" spans="1:33" ht="32.25" hidden="1" customHeight="1" outlineLevel="5" x14ac:dyDescent="0.25">
      <c r="A411" s="16" t="s">
        <v>51</v>
      </c>
      <c r="B411" s="33" t="s">
        <v>591</v>
      </c>
      <c r="C411" s="34" t="s">
        <v>3</v>
      </c>
      <c r="D411" s="34" t="s">
        <v>1</v>
      </c>
      <c r="E411" s="34"/>
      <c r="F411" s="34"/>
      <c r="G411" s="34"/>
      <c r="H411" s="34"/>
      <c r="I411" s="34"/>
      <c r="J411" s="14">
        <v>4583800</v>
      </c>
      <c r="K411" s="14">
        <f t="shared" si="29"/>
        <v>-4583800</v>
      </c>
      <c r="L411" s="14">
        <f>L412</f>
        <v>0</v>
      </c>
      <c r="M411" s="14">
        <f>M412</f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6">
        <v>1</v>
      </c>
      <c r="AD411" s="5">
        <v>0</v>
      </c>
      <c r="AE411" s="6">
        <v>0</v>
      </c>
      <c r="AF411" s="5">
        <v>0</v>
      </c>
      <c r="AG411" s="2"/>
    </row>
    <row r="412" spans="1:33" ht="30" hidden="1" outlineLevel="6" x14ac:dyDescent="0.25">
      <c r="A412" s="16" t="s">
        <v>52</v>
      </c>
      <c r="B412" s="33" t="s">
        <v>591</v>
      </c>
      <c r="C412" s="34" t="s">
        <v>5</v>
      </c>
      <c r="D412" s="34" t="s">
        <v>1</v>
      </c>
      <c r="E412" s="34"/>
      <c r="F412" s="34"/>
      <c r="G412" s="34"/>
      <c r="H412" s="34"/>
      <c r="I412" s="34"/>
      <c r="J412" s="14">
        <v>4583800</v>
      </c>
      <c r="K412" s="14">
        <f t="shared" si="29"/>
        <v>-4583800</v>
      </c>
      <c r="L412" s="14"/>
      <c r="M412" s="14"/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6">
        <v>1</v>
      </c>
      <c r="AD412" s="5">
        <v>0</v>
      </c>
      <c r="AE412" s="6">
        <v>0</v>
      </c>
      <c r="AF412" s="5">
        <v>0</v>
      </c>
      <c r="AG412" s="2"/>
    </row>
    <row r="413" spans="1:33" ht="81" hidden="1" customHeight="1" outlineLevel="4" x14ac:dyDescent="0.25">
      <c r="A413" s="16" t="s">
        <v>281</v>
      </c>
      <c r="B413" s="33" t="s">
        <v>592</v>
      </c>
      <c r="C413" s="34" t="s">
        <v>1</v>
      </c>
      <c r="D413" s="34" t="s">
        <v>1</v>
      </c>
      <c r="E413" s="34"/>
      <c r="F413" s="34"/>
      <c r="G413" s="34"/>
      <c r="H413" s="34"/>
      <c r="I413" s="34"/>
      <c r="J413" s="14">
        <v>37287895</v>
      </c>
      <c r="K413" s="14">
        <f t="shared" si="29"/>
        <v>-37287895</v>
      </c>
      <c r="L413" s="14">
        <f>L414</f>
        <v>0</v>
      </c>
      <c r="M413" s="14">
        <f>M414</f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6">
        <v>0.40691518938781474</v>
      </c>
      <c r="AD413" s="5">
        <v>0</v>
      </c>
      <c r="AE413" s="6">
        <v>0</v>
      </c>
      <c r="AF413" s="5">
        <v>0</v>
      </c>
      <c r="AG413" s="2"/>
    </row>
    <row r="414" spans="1:33" ht="36" hidden="1" customHeight="1" outlineLevel="5" x14ac:dyDescent="0.25">
      <c r="A414" s="16" t="s">
        <v>50</v>
      </c>
      <c r="B414" s="33" t="s">
        <v>592</v>
      </c>
      <c r="C414" s="34" t="s">
        <v>3</v>
      </c>
      <c r="D414" s="34" t="s">
        <v>1</v>
      </c>
      <c r="E414" s="34"/>
      <c r="F414" s="34"/>
      <c r="G414" s="34"/>
      <c r="H414" s="34"/>
      <c r="I414" s="34"/>
      <c r="J414" s="14">
        <v>37287895</v>
      </c>
      <c r="K414" s="14">
        <f t="shared" si="29"/>
        <v>-37287895</v>
      </c>
      <c r="L414" s="14">
        <f>L415</f>
        <v>0</v>
      </c>
      <c r="M414" s="14">
        <f>M415</f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6">
        <v>0.40691518938781474</v>
      </c>
      <c r="AD414" s="5">
        <v>0</v>
      </c>
      <c r="AE414" s="6">
        <v>0</v>
      </c>
      <c r="AF414" s="5">
        <v>0</v>
      </c>
      <c r="AG414" s="2"/>
    </row>
    <row r="415" spans="1:33" ht="30" hidden="1" outlineLevel="6" x14ac:dyDescent="0.25">
      <c r="A415" s="16" t="s">
        <v>52</v>
      </c>
      <c r="B415" s="33" t="s">
        <v>592</v>
      </c>
      <c r="C415" s="34" t="s">
        <v>5</v>
      </c>
      <c r="D415" s="34" t="s">
        <v>1</v>
      </c>
      <c r="E415" s="34"/>
      <c r="F415" s="34"/>
      <c r="G415" s="34"/>
      <c r="H415" s="34"/>
      <c r="I415" s="34"/>
      <c r="J415" s="14">
        <v>37287895</v>
      </c>
      <c r="K415" s="14">
        <f t="shared" si="29"/>
        <v>-37287895</v>
      </c>
      <c r="L415" s="14"/>
      <c r="M415" s="14"/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6">
        <v>0.40691518938781474</v>
      </c>
      <c r="AD415" s="5">
        <v>0</v>
      </c>
      <c r="AE415" s="6">
        <v>0</v>
      </c>
      <c r="AF415" s="5">
        <v>0</v>
      </c>
      <c r="AG415" s="2"/>
    </row>
    <row r="416" spans="1:33" hidden="1" outlineLevel="3" x14ac:dyDescent="0.25">
      <c r="A416" s="16" t="s">
        <v>282</v>
      </c>
      <c r="B416" s="33" t="s">
        <v>593</v>
      </c>
      <c r="C416" s="34" t="s">
        <v>1</v>
      </c>
      <c r="D416" s="34" t="s">
        <v>1</v>
      </c>
      <c r="E416" s="34"/>
      <c r="F416" s="34"/>
      <c r="G416" s="34"/>
      <c r="H416" s="34"/>
      <c r="I416" s="34"/>
      <c r="J416" s="14">
        <v>0</v>
      </c>
      <c r="K416" s="14">
        <f t="shared" si="29"/>
        <v>0</v>
      </c>
      <c r="L416" s="14">
        <f t="shared" ref="L416:M418" si="30">L417</f>
        <v>0</v>
      </c>
      <c r="M416" s="14">
        <f t="shared" si="30"/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6">
        <v>1</v>
      </c>
      <c r="AD416" s="5">
        <v>0</v>
      </c>
      <c r="AE416" s="6">
        <v>0</v>
      </c>
      <c r="AF416" s="5">
        <v>0</v>
      </c>
      <c r="AG416" s="2"/>
    </row>
    <row r="417" spans="1:33" ht="34.5" hidden="1" customHeight="1" outlineLevel="4" x14ac:dyDescent="0.25">
      <c r="A417" s="16" t="s">
        <v>283</v>
      </c>
      <c r="B417" s="33" t="s">
        <v>595</v>
      </c>
      <c r="C417" s="34" t="s">
        <v>1</v>
      </c>
      <c r="D417" s="34" t="s">
        <v>1</v>
      </c>
      <c r="E417" s="34"/>
      <c r="F417" s="34"/>
      <c r="G417" s="34"/>
      <c r="H417" s="34"/>
      <c r="I417" s="34"/>
      <c r="J417" s="14">
        <v>0</v>
      </c>
      <c r="K417" s="14">
        <f t="shared" si="29"/>
        <v>0</v>
      </c>
      <c r="L417" s="14">
        <f t="shared" si="30"/>
        <v>0</v>
      </c>
      <c r="M417" s="14">
        <f t="shared" si="30"/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6">
        <v>1</v>
      </c>
      <c r="AD417" s="5">
        <v>0</v>
      </c>
      <c r="AE417" s="6">
        <v>0</v>
      </c>
      <c r="AF417" s="5">
        <v>0</v>
      </c>
      <c r="AG417" s="2"/>
    </row>
    <row r="418" spans="1:33" hidden="1" outlineLevel="5" x14ac:dyDescent="0.25">
      <c r="A418" s="16" t="s">
        <v>65</v>
      </c>
      <c r="B418" s="33" t="s">
        <v>595</v>
      </c>
      <c r="C418" s="34" t="s">
        <v>9</v>
      </c>
      <c r="D418" s="34" t="s">
        <v>1</v>
      </c>
      <c r="E418" s="34"/>
      <c r="F418" s="34"/>
      <c r="G418" s="34"/>
      <c r="H418" s="34"/>
      <c r="I418" s="34"/>
      <c r="J418" s="14">
        <v>0</v>
      </c>
      <c r="K418" s="14">
        <f t="shared" si="29"/>
        <v>0</v>
      </c>
      <c r="L418" s="14">
        <f t="shared" si="30"/>
        <v>0</v>
      </c>
      <c r="M418" s="14">
        <f t="shared" si="30"/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6">
        <v>1</v>
      </c>
      <c r="AD418" s="5">
        <v>0</v>
      </c>
      <c r="AE418" s="6">
        <v>0</v>
      </c>
      <c r="AF418" s="5">
        <v>0</v>
      </c>
      <c r="AG418" s="2"/>
    </row>
    <row r="419" spans="1:33" hidden="1" outlineLevel="6" x14ac:dyDescent="0.25">
      <c r="A419" s="16" t="s">
        <v>284</v>
      </c>
      <c r="B419" s="33" t="s">
        <v>595</v>
      </c>
      <c r="C419" s="34" t="s">
        <v>23</v>
      </c>
      <c r="D419" s="34" t="s">
        <v>1</v>
      </c>
      <c r="E419" s="34"/>
      <c r="F419" s="34"/>
      <c r="G419" s="34"/>
      <c r="H419" s="34"/>
      <c r="I419" s="34"/>
      <c r="J419" s="14">
        <v>0</v>
      </c>
      <c r="K419" s="14">
        <f t="shared" si="29"/>
        <v>0</v>
      </c>
      <c r="L419" s="14"/>
      <c r="M419" s="14"/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6">
        <v>1</v>
      </c>
      <c r="AD419" s="5">
        <v>0</v>
      </c>
      <c r="AE419" s="6">
        <v>0</v>
      </c>
      <c r="AF419" s="5">
        <v>0</v>
      </c>
      <c r="AG419" s="2"/>
    </row>
    <row r="420" spans="1:33" ht="28.5" collapsed="1" x14ac:dyDescent="0.25">
      <c r="A420" s="29" t="s">
        <v>285</v>
      </c>
      <c r="B420" s="30" t="s">
        <v>596</v>
      </c>
      <c r="C420" s="31" t="s">
        <v>1</v>
      </c>
      <c r="D420" s="31" t="s">
        <v>1</v>
      </c>
      <c r="E420" s="31"/>
      <c r="F420" s="31"/>
      <c r="G420" s="31"/>
      <c r="H420" s="31"/>
      <c r="I420" s="31"/>
      <c r="J420" s="32">
        <v>4354800</v>
      </c>
      <c r="K420" s="32">
        <f t="shared" si="29"/>
        <v>-2020508</v>
      </c>
      <c r="L420" s="32">
        <f>L422+L426+L430+L434+L438+L445+L453+L457</f>
        <v>2334292</v>
      </c>
      <c r="M420" s="32">
        <f>M422+M426+M430+M434+M438+M445+M453+M457</f>
        <v>2334292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6">
        <v>0</v>
      </c>
      <c r="AD420" s="5">
        <v>0</v>
      </c>
      <c r="AE420" s="6">
        <v>0</v>
      </c>
      <c r="AF420" s="5">
        <v>0</v>
      </c>
      <c r="AG420" s="2"/>
    </row>
    <row r="421" spans="1:33" ht="30" hidden="1" outlineLevel="2" x14ac:dyDescent="0.25">
      <c r="A421" s="16" t="s">
        <v>25</v>
      </c>
      <c r="B421" s="33" t="s">
        <v>24</v>
      </c>
      <c r="C421" s="34" t="s">
        <v>1</v>
      </c>
      <c r="D421" s="34" t="s">
        <v>1</v>
      </c>
      <c r="E421" s="34"/>
      <c r="F421" s="34"/>
      <c r="G421" s="34"/>
      <c r="H421" s="34"/>
      <c r="I421" s="34"/>
      <c r="J421" s="14">
        <v>4324000</v>
      </c>
      <c r="K421" s="14">
        <f t="shared" si="29"/>
        <v>7713500</v>
      </c>
      <c r="L421" s="14">
        <v>12037500</v>
      </c>
      <c r="M421" s="14">
        <v>12037500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6">
        <v>0</v>
      </c>
      <c r="AD421" s="5">
        <v>0</v>
      </c>
      <c r="AE421" s="6">
        <v>0</v>
      </c>
      <c r="AF421" s="5">
        <v>0</v>
      </c>
      <c r="AG421" s="2"/>
    </row>
    <row r="422" spans="1:33" hidden="1" outlineLevel="3" x14ac:dyDescent="0.25">
      <c r="A422" s="16" t="s">
        <v>286</v>
      </c>
      <c r="B422" s="33" t="s">
        <v>597</v>
      </c>
      <c r="C422" s="34" t="s">
        <v>1</v>
      </c>
      <c r="D422" s="34" t="s">
        <v>1</v>
      </c>
      <c r="E422" s="34"/>
      <c r="F422" s="34"/>
      <c r="G422" s="34"/>
      <c r="H422" s="34"/>
      <c r="I422" s="34"/>
      <c r="J422" s="14">
        <v>35000</v>
      </c>
      <c r="K422" s="14">
        <f t="shared" si="29"/>
        <v>-35000</v>
      </c>
      <c r="L422" s="14">
        <f t="shared" ref="L422:M424" si="31">L423</f>
        <v>0</v>
      </c>
      <c r="M422" s="14">
        <f t="shared" si="31"/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6">
        <v>0</v>
      </c>
      <c r="AD422" s="5">
        <v>0</v>
      </c>
      <c r="AE422" s="6">
        <v>0</v>
      </c>
      <c r="AF422" s="5">
        <v>0</v>
      </c>
      <c r="AG422" s="2"/>
    </row>
    <row r="423" spans="1:33" hidden="1" outlineLevel="4" x14ac:dyDescent="0.25">
      <c r="A423" s="16" t="s">
        <v>287</v>
      </c>
      <c r="B423" s="33" t="s">
        <v>598</v>
      </c>
      <c r="C423" s="34" t="s">
        <v>1</v>
      </c>
      <c r="D423" s="34" t="s">
        <v>1</v>
      </c>
      <c r="E423" s="34"/>
      <c r="F423" s="34"/>
      <c r="G423" s="34"/>
      <c r="H423" s="34"/>
      <c r="I423" s="34"/>
      <c r="J423" s="14">
        <v>35000</v>
      </c>
      <c r="K423" s="14">
        <f t="shared" si="29"/>
        <v>-35000</v>
      </c>
      <c r="L423" s="14">
        <f t="shared" si="31"/>
        <v>0</v>
      </c>
      <c r="M423" s="14">
        <f t="shared" si="31"/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6">
        <v>0</v>
      </c>
      <c r="AD423" s="5">
        <v>0</v>
      </c>
      <c r="AE423" s="6">
        <v>0</v>
      </c>
      <c r="AF423" s="5">
        <v>0</v>
      </c>
      <c r="AG423" s="2"/>
    </row>
    <row r="424" spans="1:33" ht="30.75" hidden="1" customHeight="1" outlineLevel="5" x14ac:dyDescent="0.25">
      <c r="A424" s="16" t="s">
        <v>51</v>
      </c>
      <c r="B424" s="33" t="s">
        <v>598</v>
      </c>
      <c r="C424" s="34" t="s">
        <v>3</v>
      </c>
      <c r="D424" s="34" t="s">
        <v>1</v>
      </c>
      <c r="E424" s="34"/>
      <c r="F424" s="34"/>
      <c r="G424" s="34"/>
      <c r="H424" s="34"/>
      <c r="I424" s="34"/>
      <c r="J424" s="14">
        <v>35000</v>
      </c>
      <c r="K424" s="14">
        <f t="shared" si="29"/>
        <v>-35000</v>
      </c>
      <c r="L424" s="14">
        <f t="shared" si="31"/>
        <v>0</v>
      </c>
      <c r="M424" s="14">
        <f t="shared" si="31"/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6">
        <v>0</v>
      </c>
      <c r="AD424" s="5">
        <v>0</v>
      </c>
      <c r="AE424" s="6">
        <v>0</v>
      </c>
      <c r="AF424" s="5">
        <v>0</v>
      </c>
      <c r="AG424" s="2"/>
    </row>
    <row r="425" spans="1:33" ht="33" hidden="1" customHeight="1" outlineLevel="6" x14ac:dyDescent="0.25">
      <c r="A425" s="16" t="s">
        <v>52</v>
      </c>
      <c r="B425" s="33" t="s">
        <v>598</v>
      </c>
      <c r="C425" s="34" t="s">
        <v>5</v>
      </c>
      <c r="D425" s="34" t="s">
        <v>1</v>
      </c>
      <c r="E425" s="34"/>
      <c r="F425" s="34"/>
      <c r="G425" s="34"/>
      <c r="H425" s="34"/>
      <c r="I425" s="34"/>
      <c r="J425" s="14">
        <v>35000</v>
      </c>
      <c r="K425" s="14">
        <f t="shared" si="29"/>
        <v>-35000</v>
      </c>
      <c r="L425" s="14"/>
      <c r="M425" s="14"/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6">
        <v>0</v>
      </c>
      <c r="AD425" s="5">
        <v>0</v>
      </c>
      <c r="AE425" s="6">
        <v>0</v>
      </c>
      <c r="AF425" s="5">
        <v>0</v>
      </c>
      <c r="AG425" s="2"/>
    </row>
    <row r="426" spans="1:33" ht="49.5" customHeight="1" outlineLevel="3" collapsed="1" x14ac:dyDescent="0.25">
      <c r="A426" s="16" t="s">
        <v>288</v>
      </c>
      <c r="B426" s="33" t="s">
        <v>893</v>
      </c>
      <c r="C426" s="34" t="s">
        <v>1</v>
      </c>
      <c r="D426" s="34" t="s">
        <v>1</v>
      </c>
      <c r="E426" s="34"/>
      <c r="F426" s="34"/>
      <c r="G426" s="34"/>
      <c r="H426" s="34"/>
      <c r="I426" s="34"/>
      <c r="J426" s="14">
        <v>0</v>
      </c>
      <c r="K426" s="14">
        <f t="shared" si="29"/>
        <v>900000</v>
      </c>
      <c r="L426" s="14">
        <f t="shared" ref="L426:M428" si="32">L427</f>
        <v>900000</v>
      </c>
      <c r="M426" s="14">
        <f t="shared" si="32"/>
        <v>900000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6">
        <v>0</v>
      </c>
      <c r="AD426" s="5">
        <v>0</v>
      </c>
      <c r="AE426" s="6">
        <v>0</v>
      </c>
      <c r="AF426" s="5">
        <v>0</v>
      </c>
      <c r="AG426" s="2"/>
    </row>
    <row r="427" spans="1:33" ht="45" outlineLevel="4" x14ac:dyDescent="0.25">
      <c r="A427" s="16" t="s">
        <v>289</v>
      </c>
      <c r="B427" s="33" t="s">
        <v>894</v>
      </c>
      <c r="C427" s="34" t="s">
        <v>1</v>
      </c>
      <c r="D427" s="34" t="s">
        <v>1</v>
      </c>
      <c r="E427" s="34"/>
      <c r="F427" s="34"/>
      <c r="G427" s="34"/>
      <c r="H427" s="34"/>
      <c r="I427" s="34"/>
      <c r="J427" s="14">
        <v>0</v>
      </c>
      <c r="K427" s="14">
        <f t="shared" si="29"/>
        <v>900000</v>
      </c>
      <c r="L427" s="14">
        <f t="shared" si="32"/>
        <v>900000</v>
      </c>
      <c r="M427" s="14">
        <f t="shared" si="32"/>
        <v>900000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6">
        <v>0</v>
      </c>
      <c r="AD427" s="5">
        <v>0</v>
      </c>
      <c r="AE427" s="6">
        <v>0</v>
      </c>
      <c r="AF427" s="5">
        <v>0</v>
      </c>
      <c r="AG427" s="2"/>
    </row>
    <row r="428" spans="1:33" ht="30" outlineLevel="5" x14ac:dyDescent="0.25">
      <c r="A428" s="16" t="s">
        <v>51</v>
      </c>
      <c r="B428" s="33" t="s">
        <v>894</v>
      </c>
      <c r="C428" s="34" t="s">
        <v>3</v>
      </c>
      <c r="D428" s="34" t="s">
        <v>1</v>
      </c>
      <c r="E428" s="34"/>
      <c r="F428" s="34"/>
      <c r="G428" s="34"/>
      <c r="H428" s="34"/>
      <c r="I428" s="34"/>
      <c r="J428" s="14">
        <v>0</v>
      </c>
      <c r="K428" s="14">
        <f t="shared" si="29"/>
        <v>900000</v>
      </c>
      <c r="L428" s="14">
        <f t="shared" si="32"/>
        <v>900000</v>
      </c>
      <c r="M428" s="14">
        <f t="shared" si="32"/>
        <v>900000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6">
        <v>0</v>
      </c>
      <c r="AD428" s="5">
        <v>0</v>
      </c>
      <c r="AE428" s="6">
        <v>0</v>
      </c>
      <c r="AF428" s="5">
        <v>0</v>
      </c>
      <c r="AG428" s="2"/>
    </row>
    <row r="429" spans="1:33" ht="30" outlineLevel="6" x14ac:dyDescent="0.25">
      <c r="A429" s="16" t="s">
        <v>52</v>
      </c>
      <c r="B429" s="33" t="s">
        <v>894</v>
      </c>
      <c r="C429" s="34" t="s">
        <v>5</v>
      </c>
      <c r="D429" s="34" t="s">
        <v>1</v>
      </c>
      <c r="E429" s="34"/>
      <c r="F429" s="34"/>
      <c r="G429" s="34"/>
      <c r="H429" s="34"/>
      <c r="I429" s="34"/>
      <c r="J429" s="14">
        <v>0</v>
      </c>
      <c r="K429" s="14">
        <f t="shared" si="29"/>
        <v>900000</v>
      </c>
      <c r="L429" s="14">
        <v>900000</v>
      </c>
      <c r="M429" s="14">
        <v>900000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6">
        <v>0</v>
      </c>
      <c r="AD429" s="5">
        <v>0</v>
      </c>
      <c r="AE429" s="6">
        <v>0</v>
      </c>
      <c r="AF429" s="5">
        <v>0</v>
      </c>
      <c r="AG429" s="2"/>
    </row>
    <row r="430" spans="1:33" ht="47.25" customHeight="1" outlineLevel="3" x14ac:dyDescent="0.25">
      <c r="A430" s="16" t="s">
        <v>290</v>
      </c>
      <c r="B430" s="33" t="s">
        <v>599</v>
      </c>
      <c r="C430" s="34" t="s">
        <v>1</v>
      </c>
      <c r="D430" s="34" t="s">
        <v>1</v>
      </c>
      <c r="E430" s="34"/>
      <c r="F430" s="34"/>
      <c r="G430" s="34"/>
      <c r="H430" s="34"/>
      <c r="I430" s="34"/>
      <c r="J430" s="14">
        <v>1188000</v>
      </c>
      <c r="K430" s="14">
        <f t="shared" si="29"/>
        <v>-188000</v>
      </c>
      <c r="L430" s="14">
        <f t="shared" ref="L430:M432" si="33">L431</f>
        <v>1000000</v>
      </c>
      <c r="M430" s="14">
        <f t="shared" si="33"/>
        <v>1000000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6">
        <v>0</v>
      </c>
      <c r="AD430" s="5">
        <v>0</v>
      </c>
      <c r="AE430" s="6">
        <v>0</v>
      </c>
      <c r="AF430" s="5">
        <v>0</v>
      </c>
      <c r="AG430" s="2"/>
    </row>
    <row r="431" spans="1:33" ht="31.5" customHeight="1" outlineLevel="4" x14ac:dyDescent="0.25">
      <c r="A431" s="16" t="s">
        <v>291</v>
      </c>
      <c r="B431" s="33" t="s">
        <v>600</v>
      </c>
      <c r="C431" s="34" t="s">
        <v>1</v>
      </c>
      <c r="D431" s="34" t="s">
        <v>1</v>
      </c>
      <c r="E431" s="34"/>
      <c r="F431" s="34"/>
      <c r="G431" s="34"/>
      <c r="H431" s="34"/>
      <c r="I431" s="34"/>
      <c r="J431" s="14">
        <v>1188000</v>
      </c>
      <c r="K431" s="14">
        <f t="shared" si="29"/>
        <v>-188000</v>
      </c>
      <c r="L431" s="14">
        <f t="shared" si="33"/>
        <v>1000000</v>
      </c>
      <c r="M431" s="14">
        <f t="shared" si="33"/>
        <v>1000000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6">
        <v>0</v>
      </c>
      <c r="AD431" s="5">
        <v>0</v>
      </c>
      <c r="AE431" s="6">
        <v>0</v>
      </c>
      <c r="AF431" s="5">
        <v>0</v>
      </c>
      <c r="AG431" s="2"/>
    </row>
    <row r="432" spans="1:33" ht="32.25" customHeight="1" outlineLevel="5" x14ac:dyDescent="0.25">
      <c r="A432" s="16" t="s">
        <v>50</v>
      </c>
      <c r="B432" s="33" t="s">
        <v>600</v>
      </c>
      <c r="C432" s="34" t="s">
        <v>3</v>
      </c>
      <c r="D432" s="34" t="s">
        <v>1</v>
      </c>
      <c r="E432" s="34"/>
      <c r="F432" s="34"/>
      <c r="G432" s="34"/>
      <c r="H432" s="34"/>
      <c r="I432" s="34"/>
      <c r="J432" s="14">
        <v>1188000</v>
      </c>
      <c r="K432" s="14">
        <f t="shared" si="29"/>
        <v>-188000</v>
      </c>
      <c r="L432" s="14">
        <f t="shared" si="33"/>
        <v>1000000</v>
      </c>
      <c r="M432" s="14">
        <f t="shared" si="33"/>
        <v>1000000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6">
        <v>0</v>
      </c>
      <c r="AD432" s="5">
        <v>0</v>
      </c>
      <c r="AE432" s="6">
        <v>0</v>
      </c>
      <c r="AF432" s="5">
        <v>0</v>
      </c>
      <c r="AG432" s="2"/>
    </row>
    <row r="433" spans="1:33" ht="30" outlineLevel="6" x14ac:dyDescent="0.25">
      <c r="A433" s="16" t="s">
        <v>82</v>
      </c>
      <c r="B433" s="33" t="s">
        <v>600</v>
      </c>
      <c r="C433" s="34" t="s">
        <v>5</v>
      </c>
      <c r="D433" s="34" t="s">
        <v>1</v>
      </c>
      <c r="E433" s="34"/>
      <c r="F433" s="34"/>
      <c r="G433" s="34"/>
      <c r="H433" s="34"/>
      <c r="I433" s="34"/>
      <c r="J433" s="14">
        <v>1188000</v>
      </c>
      <c r="K433" s="14">
        <f t="shared" si="29"/>
        <v>-188000</v>
      </c>
      <c r="L433" s="14">
        <v>1000000</v>
      </c>
      <c r="M433" s="14">
        <v>1000000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6">
        <v>0</v>
      </c>
      <c r="AD433" s="5">
        <v>0</v>
      </c>
      <c r="AE433" s="6">
        <v>0</v>
      </c>
      <c r="AF433" s="5">
        <v>0</v>
      </c>
      <c r="AG433" s="2"/>
    </row>
    <row r="434" spans="1:33" ht="19.5" customHeight="1" outlineLevel="3" x14ac:dyDescent="0.25">
      <c r="A434" s="16" t="s">
        <v>292</v>
      </c>
      <c r="B434" s="33" t="s">
        <v>601</v>
      </c>
      <c r="C434" s="34" t="s">
        <v>1</v>
      </c>
      <c r="D434" s="34" t="s">
        <v>1</v>
      </c>
      <c r="E434" s="34"/>
      <c r="F434" s="34"/>
      <c r="G434" s="34"/>
      <c r="H434" s="34"/>
      <c r="I434" s="34"/>
      <c r="J434" s="14">
        <v>610000</v>
      </c>
      <c r="K434" s="14">
        <f t="shared" si="29"/>
        <v>-410000</v>
      </c>
      <c r="L434" s="14">
        <f t="shared" ref="L434:M436" si="34">L435</f>
        <v>200000</v>
      </c>
      <c r="M434" s="14">
        <f t="shared" si="34"/>
        <v>200000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6">
        <v>0</v>
      </c>
      <c r="AD434" s="5">
        <v>0</v>
      </c>
      <c r="AE434" s="6">
        <v>0</v>
      </c>
      <c r="AF434" s="5">
        <v>0</v>
      </c>
      <c r="AG434" s="2"/>
    </row>
    <row r="435" spans="1:33" outlineLevel="4" x14ac:dyDescent="0.25">
      <c r="A435" s="16" t="s">
        <v>293</v>
      </c>
      <c r="B435" s="33" t="s">
        <v>602</v>
      </c>
      <c r="C435" s="34" t="s">
        <v>1</v>
      </c>
      <c r="D435" s="34" t="s">
        <v>1</v>
      </c>
      <c r="E435" s="34"/>
      <c r="F435" s="34"/>
      <c r="G435" s="34"/>
      <c r="H435" s="34"/>
      <c r="I435" s="34"/>
      <c r="J435" s="14">
        <v>610000</v>
      </c>
      <c r="K435" s="14">
        <f t="shared" si="29"/>
        <v>-410000</v>
      </c>
      <c r="L435" s="14">
        <f t="shared" si="34"/>
        <v>200000</v>
      </c>
      <c r="M435" s="14">
        <f t="shared" si="34"/>
        <v>200000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6">
        <v>0</v>
      </c>
      <c r="AD435" s="5">
        <v>0</v>
      </c>
      <c r="AE435" s="6">
        <v>0</v>
      </c>
      <c r="AF435" s="5">
        <v>0</v>
      </c>
      <c r="AG435" s="2"/>
    </row>
    <row r="436" spans="1:33" ht="30.75" customHeight="1" outlineLevel="5" x14ac:dyDescent="0.25">
      <c r="A436" s="16" t="s">
        <v>51</v>
      </c>
      <c r="B436" s="33" t="s">
        <v>602</v>
      </c>
      <c r="C436" s="34" t="s">
        <v>3</v>
      </c>
      <c r="D436" s="34" t="s">
        <v>1</v>
      </c>
      <c r="E436" s="34"/>
      <c r="F436" s="34"/>
      <c r="G436" s="34"/>
      <c r="H436" s="34"/>
      <c r="I436" s="34"/>
      <c r="J436" s="14">
        <v>610000</v>
      </c>
      <c r="K436" s="14">
        <f t="shared" si="29"/>
        <v>-410000</v>
      </c>
      <c r="L436" s="14">
        <f t="shared" si="34"/>
        <v>200000</v>
      </c>
      <c r="M436" s="14">
        <f t="shared" si="34"/>
        <v>200000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6">
        <v>0</v>
      </c>
      <c r="AD436" s="5">
        <v>0</v>
      </c>
      <c r="AE436" s="6">
        <v>0</v>
      </c>
      <c r="AF436" s="5">
        <v>0</v>
      </c>
      <c r="AG436" s="2"/>
    </row>
    <row r="437" spans="1:33" ht="31.5" customHeight="1" outlineLevel="6" x14ac:dyDescent="0.25">
      <c r="A437" s="16" t="s">
        <v>52</v>
      </c>
      <c r="B437" s="33" t="s">
        <v>602</v>
      </c>
      <c r="C437" s="34" t="s">
        <v>5</v>
      </c>
      <c r="D437" s="34" t="s">
        <v>1</v>
      </c>
      <c r="E437" s="34"/>
      <c r="F437" s="34"/>
      <c r="G437" s="34"/>
      <c r="H437" s="34"/>
      <c r="I437" s="34"/>
      <c r="J437" s="14">
        <v>610000</v>
      </c>
      <c r="K437" s="14">
        <f t="shared" si="29"/>
        <v>-410000</v>
      </c>
      <c r="L437" s="14">
        <v>200000</v>
      </c>
      <c r="M437" s="14">
        <v>200000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6">
        <v>0</v>
      </c>
      <c r="AD437" s="5">
        <v>0</v>
      </c>
      <c r="AE437" s="6">
        <v>0</v>
      </c>
      <c r="AF437" s="5">
        <v>0</v>
      </c>
      <c r="AG437" s="2"/>
    </row>
    <row r="438" spans="1:33" ht="65.25" hidden="1" customHeight="1" outlineLevel="3" x14ac:dyDescent="0.25">
      <c r="A438" s="16" t="s">
        <v>294</v>
      </c>
      <c r="B438" s="33" t="s">
        <v>603</v>
      </c>
      <c r="C438" s="34" t="s">
        <v>1</v>
      </c>
      <c r="D438" s="34" t="s">
        <v>1</v>
      </c>
      <c r="E438" s="34"/>
      <c r="F438" s="34"/>
      <c r="G438" s="34"/>
      <c r="H438" s="34"/>
      <c r="I438" s="34"/>
      <c r="J438" s="14">
        <v>2041000</v>
      </c>
      <c r="K438" s="14">
        <f t="shared" si="29"/>
        <v>-2041000</v>
      </c>
      <c r="L438" s="14">
        <f>L439+L442</f>
        <v>0</v>
      </c>
      <c r="M438" s="14">
        <f>M439+M442</f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6">
        <v>0</v>
      </c>
      <c r="AD438" s="5">
        <v>0</v>
      </c>
      <c r="AE438" s="6">
        <v>0</v>
      </c>
      <c r="AF438" s="5">
        <v>0</v>
      </c>
      <c r="AG438" s="2"/>
    </row>
    <row r="439" spans="1:33" ht="30" hidden="1" outlineLevel="4" x14ac:dyDescent="0.25">
      <c r="A439" s="16" t="s">
        <v>295</v>
      </c>
      <c r="B439" s="33" t="s">
        <v>604</v>
      </c>
      <c r="C439" s="34" t="s">
        <v>1</v>
      </c>
      <c r="D439" s="34" t="s">
        <v>1</v>
      </c>
      <c r="E439" s="34"/>
      <c r="F439" s="34"/>
      <c r="G439" s="34"/>
      <c r="H439" s="34"/>
      <c r="I439" s="34"/>
      <c r="J439" s="14">
        <v>0</v>
      </c>
      <c r="K439" s="14">
        <f t="shared" si="29"/>
        <v>0</v>
      </c>
      <c r="L439" s="14">
        <f>L440</f>
        <v>0</v>
      </c>
      <c r="M439" s="14">
        <f>M440</f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5">
        <v>0</v>
      </c>
      <c r="AC439" s="6">
        <v>0</v>
      </c>
      <c r="AD439" s="5">
        <v>0</v>
      </c>
      <c r="AE439" s="6">
        <v>0</v>
      </c>
      <c r="AF439" s="5">
        <v>0</v>
      </c>
      <c r="AG439" s="2"/>
    </row>
    <row r="440" spans="1:33" ht="36" hidden="1" customHeight="1" outlineLevel="5" x14ac:dyDescent="0.25">
      <c r="A440" s="16" t="s">
        <v>50</v>
      </c>
      <c r="B440" s="33" t="s">
        <v>604</v>
      </c>
      <c r="C440" s="34" t="s">
        <v>3</v>
      </c>
      <c r="D440" s="34" t="s">
        <v>1</v>
      </c>
      <c r="E440" s="34"/>
      <c r="F440" s="34"/>
      <c r="G440" s="34"/>
      <c r="H440" s="34"/>
      <c r="I440" s="34"/>
      <c r="J440" s="14">
        <v>0</v>
      </c>
      <c r="K440" s="14">
        <f t="shared" si="29"/>
        <v>0</v>
      </c>
      <c r="L440" s="14">
        <f>L441</f>
        <v>0</v>
      </c>
      <c r="M440" s="14">
        <f>M441</f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6">
        <v>0</v>
      </c>
      <c r="AD440" s="5">
        <v>0</v>
      </c>
      <c r="AE440" s="6">
        <v>0</v>
      </c>
      <c r="AF440" s="5">
        <v>0</v>
      </c>
      <c r="AG440" s="2"/>
    </row>
    <row r="441" spans="1:33" ht="34.5" hidden="1" customHeight="1" outlineLevel="6" x14ac:dyDescent="0.25">
      <c r="A441" s="16" t="s">
        <v>82</v>
      </c>
      <c r="B441" s="33" t="s">
        <v>604</v>
      </c>
      <c r="C441" s="34" t="s">
        <v>5</v>
      </c>
      <c r="D441" s="34" t="s">
        <v>1</v>
      </c>
      <c r="E441" s="34"/>
      <c r="F441" s="34"/>
      <c r="G441" s="34"/>
      <c r="H441" s="34"/>
      <c r="I441" s="34"/>
      <c r="J441" s="14">
        <v>0</v>
      </c>
      <c r="K441" s="14">
        <f t="shared" si="29"/>
        <v>0</v>
      </c>
      <c r="L441" s="14"/>
      <c r="M441" s="14"/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6">
        <v>0</v>
      </c>
      <c r="AD441" s="5">
        <v>0</v>
      </c>
      <c r="AE441" s="6">
        <v>0</v>
      </c>
      <c r="AF441" s="5">
        <v>0</v>
      </c>
      <c r="AG441" s="2"/>
    </row>
    <row r="442" spans="1:33" ht="45" hidden="1" outlineLevel="4" x14ac:dyDescent="0.25">
      <c r="A442" s="16" t="s">
        <v>296</v>
      </c>
      <c r="B442" s="33" t="s">
        <v>605</v>
      </c>
      <c r="C442" s="34" t="s">
        <v>1</v>
      </c>
      <c r="D442" s="34" t="s">
        <v>1</v>
      </c>
      <c r="E442" s="34"/>
      <c r="F442" s="34"/>
      <c r="G442" s="34"/>
      <c r="H442" s="34"/>
      <c r="I442" s="34"/>
      <c r="J442" s="14">
        <v>2041000</v>
      </c>
      <c r="K442" s="14">
        <f t="shared" si="29"/>
        <v>-2041000</v>
      </c>
      <c r="L442" s="14">
        <f>L443</f>
        <v>0</v>
      </c>
      <c r="M442" s="14">
        <f>M443</f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6">
        <v>0</v>
      </c>
      <c r="AD442" s="5">
        <v>0</v>
      </c>
      <c r="AE442" s="6">
        <v>0</v>
      </c>
      <c r="AF442" s="5">
        <v>0</v>
      </c>
      <c r="AG442" s="2"/>
    </row>
    <row r="443" spans="1:33" ht="34.5" hidden="1" customHeight="1" outlineLevel="5" x14ac:dyDescent="0.25">
      <c r="A443" s="16" t="s">
        <v>50</v>
      </c>
      <c r="B443" s="33" t="s">
        <v>605</v>
      </c>
      <c r="C443" s="34" t="s">
        <v>3</v>
      </c>
      <c r="D443" s="34" t="s">
        <v>1</v>
      </c>
      <c r="E443" s="34"/>
      <c r="F443" s="34"/>
      <c r="G443" s="34"/>
      <c r="H443" s="34"/>
      <c r="I443" s="34"/>
      <c r="J443" s="14">
        <v>2041000</v>
      </c>
      <c r="K443" s="14">
        <f t="shared" si="29"/>
        <v>-2041000</v>
      </c>
      <c r="L443" s="14">
        <f>L444</f>
        <v>0</v>
      </c>
      <c r="M443" s="14">
        <f>M444</f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5">
        <v>0</v>
      </c>
      <c r="AC443" s="6">
        <v>0</v>
      </c>
      <c r="AD443" s="5">
        <v>0</v>
      </c>
      <c r="AE443" s="6">
        <v>0</v>
      </c>
      <c r="AF443" s="5">
        <v>0</v>
      </c>
      <c r="AG443" s="2"/>
    </row>
    <row r="444" spans="1:33" ht="30" hidden="1" outlineLevel="6" x14ac:dyDescent="0.25">
      <c r="A444" s="16" t="s">
        <v>82</v>
      </c>
      <c r="B444" s="33" t="s">
        <v>605</v>
      </c>
      <c r="C444" s="34" t="s">
        <v>5</v>
      </c>
      <c r="D444" s="34" t="s">
        <v>1</v>
      </c>
      <c r="E444" s="34"/>
      <c r="F444" s="34"/>
      <c r="G444" s="34"/>
      <c r="H444" s="34"/>
      <c r="I444" s="34"/>
      <c r="J444" s="14">
        <v>2041000</v>
      </c>
      <c r="K444" s="14">
        <f t="shared" si="29"/>
        <v>-2041000</v>
      </c>
      <c r="L444" s="14">
        <v>0</v>
      </c>
      <c r="M444" s="14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6">
        <v>0</v>
      </c>
      <c r="AD444" s="5">
        <v>0</v>
      </c>
      <c r="AE444" s="6">
        <v>0</v>
      </c>
      <c r="AF444" s="5">
        <v>0</v>
      </c>
      <c r="AG444" s="2"/>
    </row>
    <row r="445" spans="1:33" ht="30" outlineLevel="3" collapsed="1" x14ac:dyDescent="0.25">
      <c r="A445" s="16" t="s">
        <v>883</v>
      </c>
      <c r="B445" s="33" t="s">
        <v>606</v>
      </c>
      <c r="C445" s="34" t="s">
        <v>1</v>
      </c>
      <c r="D445" s="34" t="s">
        <v>1</v>
      </c>
      <c r="E445" s="34"/>
      <c r="F445" s="34"/>
      <c r="G445" s="34"/>
      <c r="H445" s="34"/>
      <c r="I445" s="34"/>
      <c r="J445" s="14">
        <v>50000</v>
      </c>
      <c r="K445" s="14">
        <f t="shared" si="29"/>
        <v>150000</v>
      </c>
      <c r="L445" s="14">
        <f t="shared" ref="L445:M447" si="35">L446</f>
        <v>200000</v>
      </c>
      <c r="M445" s="14">
        <f t="shared" si="35"/>
        <v>200000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6">
        <v>0</v>
      </c>
      <c r="AD445" s="5">
        <v>0</v>
      </c>
      <c r="AE445" s="6">
        <v>0</v>
      </c>
      <c r="AF445" s="5">
        <v>0</v>
      </c>
      <c r="AG445" s="2"/>
    </row>
    <row r="446" spans="1:33" ht="20.25" customHeight="1" outlineLevel="4" x14ac:dyDescent="0.25">
      <c r="A446" s="16" t="s">
        <v>298</v>
      </c>
      <c r="B446" s="33" t="s">
        <v>607</v>
      </c>
      <c r="C446" s="34" t="s">
        <v>1</v>
      </c>
      <c r="D446" s="34" t="s">
        <v>1</v>
      </c>
      <c r="E446" s="34"/>
      <c r="F446" s="34"/>
      <c r="G446" s="34"/>
      <c r="H446" s="34"/>
      <c r="I446" s="34"/>
      <c r="J446" s="14">
        <v>50000</v>
      </c>
      <c r="K446" s="14">
        <f t="shared" si="29"/>
        <v>150000</v>
      </c>
      <c r="L446" s="14">
        <f t="shared" si="35"/>
        <v>200000</v>
      </c>
      <c r="M446" s="14">
        <f t="shared" si="35"/>
        <v>200000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6">
        <v>0</v>
      </c>
      <c r="AD446" s="5">
        <v>0</v>
      </c>
      <c r="AE446" s="6">
        <v>0</v>
      </c>
      <c r="AF446" s="5">
        <v>0</v>
      </c>
      <c r="AG446" s="2"/>
    </row>
    <row r="447" spans="1:33" ht="31.5" customHeight="1" outlineLevel="5" x14ac:dyDescent="0.25">
      <c r="A447" s="16" t="s">
        <v>50</v>
      </c>
      <c r="B447" s="33" t="s">
        <v>607</v>
      </c>
      <c r="C447" s="34" t="s">
        <v>3</v>
      </c>
      <c r="D447" s="34" t="s">
        <v>1</v>
      </c>
      <c r="E447" s="34"/>
      <c r="F447" s="34"/>
      <c r="G447" s="34"/>
      <c r="H447" s="34"/>
      <c r="I447" s="34"/>
      <c r="J447" s="14">
        <v>50000</v>
      </c>
      <c r="K447" s="14">
        <f t="shared" si="29"/>
        <v>150000</v>
      </c>
      <c r="L447" s="14">
        <f t="shared" si="35"/>
        <v>200000</v>
      </c>
      <c r="M447" s="14">
        <f t="shared" si="35"/>
        <v>200000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0</v>
      </c>
      <c r="AC447" s="6">
        <v>0</v>
      </c>
      <c r="AD447" s="5">
        <v>0</v>
      </c>
      <c r="AE447" s="6">
        <v>0</v>
      </c>
      <c r="AF447" s="5">
        <v>0</v>
      </c>
      <c r="AG447" s="2"/>
    </row>
    <row r="448" spans="1:33" ht="30" outlineLevel="6" x14ac:dyDescent="0.25">
      <c r="A448" s="16" t="s">
        <v>82</v>
      </c>
      <c r="B448" s="33" t="s">
        <v>607</v>
      </c>
      <c r="C448" s="34" t="s">
        <v>5</v>
      </c>
      <c r="D448" s="34" t="s">
        <v>1</v>
      </c>
      <c r="E448" s="34"/>
      <c r="F448" s="34"/>
      <c r="G448" s="34"/>
      <c r="H448" s="34"/>
      <c r="I448" s="34"/>
      <c r="J448" s="14">
        <v>50000</v>
      </c>
      <c r="K448" s="14">
        <f t="shared" si="29"/>
        <v>150000</v>
      </c>
      <c r="L448" s="14">
        <v>200000</v>
      </c>
      <c r="M448" s="14">
        <v>200000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6">
        <v>0</v>
      </c>
      <c r="AD448" s="5">
        <v>0</v>
      </c>
      <c r="AE448" s="6">
        <v>0</v>
      </c>
      <c r="AF448" s="5">
        <v>0</v>
      </c>
      <c r="AG448" s="2"/>
    </row>
    <row r="449" spans="1:33" ht="34.5" hidden="1" customHeight="1" outlineLevel="3" x14ac:dyDescent="0.25">
      <c r="A449" s="16" t="s">
        <v>297</v>
      </c>
      <c r="B449" s="33" t="s">
        <v>606</v>
      </c>
      <c r="C449" s="34" t="s">
        <v>1</v>
      </c>
      <c r="D449" s="34" t="s">
        <v>1</v>
      </c>
      <c r="E449" s="34"/>
      <c r="F449" s="34"/>
      <c r="G449" s="34"/>
      <c r="H449" s="34"/>
      <c r="I449" s="34"/>
      <c r="J449" s="14">
        <v>200000</v>
      </c>
      <c r="K449" s="14">
        <f t="shared" si="29"/>
        <v>-200000</v>
      </c>
      <c r="L449" s="14">
        <f t="shared" ref="L449:M451" si="36">L450</f>
        <v>0</v>
      </c>
      <c r="M449" s="14">
        <f t="shared" si="36"/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6">
        <v>0</v>
      </c>
      <c r="AD449" s="5">
        <v>0</v>
      </c>
      <c r="AE449" s="6">
        <v>0</v>
      </c>
      <c r="AF449" s="5">
        <v>0</v>
      </c>
      <c r="AG449" s="2"/>
    </row>
    <row r="450" spans="1:33" ht="30" hidden="1" outlineLevel="4" x14ac:dyDescent="0.25">
      <c r="A450" s="16" t="s">
        <v>298</v>
      </c>
      <c r="B450" s="33" t="s">
        <v>607</v>
      </c>
      <c r="C450" s="34" t="s">
        <v>1</v>
      </c>
      <c r="D450" s="34" t="s">
        <v>1</v>
      </c>
      <c r="E450" s="34"/>
      <c r="F450" s="34"/>
      <c r="G450" s="34"/>
      <c r="H450" s="34"/>
      <c r="I450" s="34"/>
      <c r="J450" s="14">
        <v>200000</v>
      </c>
      <c r="K450" s="14">
        <f t="shared" si="29"/>
        <v>-200000</v>
      </c>
      <c r="L450" s="14">
        <f t="shared" si="36"/>
        <v>0</v>
      </c>
      <c r="M450" s="14">
        <f t="shared" si="36"/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6">
        <v>0</v>
      </c>
      <c r="AD450" s="5">
        <v>0</v>
      </c>
      <c r="AE450" s="6">
        <v>0</v>
      </c>
      <c r="AF450" s="5">
        <v>0</v>
      </c>
      <c r="AG450" s="2"/>
    </row>
    <row r="451" spans="1:33" ht="34.5" hidden="1" customHeight="1" outlineLevel="5" x14ac:dyDescent="0.25">
      <c r="A451" s="16" t="s">
        <v>50</v>
      </c>
      <c r="B451" s="33" t="s">
        <v>607</v>
      </c>
      <c r="C451" s="34" t="s">
        <v>3</v>
      </c>
      <c r="D451" s="34" t="s">
        <v>1</v>
      </c>
      <c r="E451" s="34"/>
      <c r="F451" s="34"/>
      <c r="G451" s="34"/>
      <c r="H451" s="34"/>
      <c r="I451" s="34"/>
      <c r="J451" s="14">
        <v>200000</v>
      </c>
      <c r="K451" s="14">
        <f t="shared" si="29"/>
        <v>-200000</v>
      </c>
      <c r="L451" s="14">
        <f t="shared" si="36"/>
        <v>0</v>
      </c>
      <c r="M451" s="14">
        <f t="shared" si="36"/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6">
        <v>0</v>
      </c>
      <c r="AD451" s="5">
        <v>0</v>
      </c>
      <c r="AE451" s="6">
        <v>0</v>
      </c>
      <c r="AF451" s="5">
        <v>0</v>
      </c>
      <c r="AG451" s="2"/>
    </row>
    <row r="452" spans="1:33" ht="30" hidden="1" outlineLevel="6" x14ac:dyDescent="0.25">
      <c r="A452" s="16" t="s">
        <v>82</v>
      </c>
      <c r="B452" s="33" t="s">
        <v>607</v>
      </c>
      <c r="C452" s="34" t="s">
        <v>5</v>
      </c>
      <c r="D452" s="34" t="s">
        <v>1</v>
      </c>
      <c r="E452" s="34"/>
      <c r="F452" s="34"/>
      <c r="G452" s="34"/>
      <c r="H452" s="34"/>
      <c r="I452" s="34"/>
      <c r="J452" s="14">
        <v>200000</v>
      </c>
      <c r="K452" s="14">
        <f t="shared" si="29"/>
        <v>-200000</v>
      </c>
      <c r="L452" s="14">
        <v>0</v>
      </c>
      <c r="M452" s="14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6">
        <v>0</v>
      </c>
      <c r="AD452" s="5">
        <v>0</v>
      </c>
      <c r="AE452" s="6">
        <v>0</v>
      </c>
      <c r="AF452" s="5">
        <v>0</v>
      </c>
      <c r="AG452" s="2"/>
    </row>
    <row r="453" spans="1:33" ht="38.25" hidden="1" customHeight="1" outlineLevel="3" x14ac:dyDescent="0.25">
      <c r="A453" s="16" t="s">
        <v>299</v>
      </c>
      <c r="B453" s="33" t="s">
        <v>608</v>
      </c>
      <c r="C453" s="34" t="s">
        <v>1</v>
      </c>
      <c r="D453" s="34" t="s">
        <v>1</v>
      </c>
      <c r="E453" s="34"/>
      <c r="F453" s="34"/>
      <c r="G453" s="34"/>
      <c r="H453" s="34"/>
      <c r="I453" s="34"/>
      <c r="J453" s="14">
        <v>200000</v>
      </c>
      <c r="K453" s="14">
        <f t="shared" si="29"/>
        <v>-200000</v>
      </c>
      <c r="L453" s="14">
        <f t="shared" ref="L453:M455" si="37">L454</f>
        <v>0</v>
      </c>
      <c r="M453" s="14">
        <f t="shared" si="37"/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6">
        <v>0</v>
      </c>
      <c r="AD453" s="5">
        <v>0</v>
      </c>
      <c r="AE453" s="6">
        <v>0</v>
      </c>
      <c r="AF453" s="5">
        <v>0</v>
      </c>
      <c r="AG453" s="2"/>
    </row>
    <row r="454" spans="1:33" ht="30" hidden="1" outlineLevel="4" x14ac:dyDescent="0.25">
      <c r="A454" s="16" t="s">
        <v>300</v>
      </c>
      <c r="B454" s="33" t="s">
        <v>609</v>
      </c>
      <c r="C454" s="34" t="s">
        <v>1</v>
      </c>
      <c r="D454" s="34" t="s">
        <v>1</v>
      </c>
      <c r="E454" s="34"/>
      <c r="F454" s="34"/>
      <c r="G454" s="34"/>
      <c r="H454" s="34"/>
      <c r="I454" s="34"/>
      <c r="J454" s="14">
        <v>200000</v>
      </c>
      <c r="K454" s="14">
        <f t="shared" si="29"/>
        <v>-200000</v>
      </c>
      <c r="L454" s="14">
        <f t="shared" si="37"/>
        <v>0</v>
      </c>
      <c r="M454" s="14">
        <f t="shared" si="37"/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6">
        <v>0</v>
      </c>
      <c r="AD454" s="5">
        <v>0</v>
      </c>
      <c r="AE454" s="6">
        <v>0</v>
      </c>
      <c r="AF454" s="5">
        <v>0</v>
      </c>
      <c r="AG454" s="2"/>
    </row>
    <row r="455" spans="1:33" ht="30" hidden="1" outlineLevel="5" x14ac:dyDescent="0.25">
      <c r="A455" s="16" t="s">
        <v>50</v>
      </c>
      <c r="B455" s="33" t="s">
        <v>609</v>
      </c>
      <c r="C455" s="34" t="s">
        <v>3</v>
      </c>
      <c r="D455" s="34" t="s">
        <v>1</v>
      </c>
      <c r="E455" s="34"/>
      <c r="F455" s="34"/>
      <c r="G455" s="34"/>
      <c r="H455" s="34"/>
      <c r="I455" s="34"/>
      <c r="J455" s="14">
        <v>200000</v>
      </c>
      <c r="K455" s="14">
        <f t="shared" si="29"/>
        <v>-200000</v>
      </c>
      <c r="L455" s="14">
        <f t="shared" si="37"/>
        <v>0</v>
      </c>
      <c r="M455" s="14">
        <f t="shared" si="37"/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6">
        <v>0</v>
      </c>
      <c r="AD455" s="5">
        <v>0</v>
      </c>
      <c r="AE455" s="6">
        <v>0</v>
      </c>
      <c r="AF455" s="5">
        <v>0</v>
      </c>
      <c r="AG455" s="2"/>
    </row>
    <row r="456" spans="1:33" ht="30" hidden="1" outlineLevel="6" x14ac:dyDescent="0.25">
      <c r="A456" s="16" t="s">
        <v>52</v>
      </c>
      <c r="B456" s="33" t="s">
        <v>609</v>
      </c>
      <c r="C456" s="34" t="s">
        <v>5</v>
      </c>
      <c r="D456" s="34" t="s">
        <v>1</v>
      </c>
      <c r="E456" s="34"/>
      <c r="F456" s="34"/>
      <c r="G456" s="34"/>
      <c r="H456" s="34"/>
      <c r="I456" s="34"/>
      <c r="J456" s="14">
        <v>200000</v>
      </c>
      <c r="K456" s="14">
        <f t="shared" si="29"/>
        <v>-200000</v>
      </c>
      <c r="L456" s="14">
        <v>0</v>
      </c>
      <c r="M456" s="14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6">
        <v>0</v>
      </c>
      <c r="AD456" s="5">
        <v>0</v>
      </c>
      <c r="AE456" s="6">
        <v>0</v>
      </c>
      <c r="AF456" s="5">
        <v>0</v>
      </c>
      <c r="AG456" s="2"/>
    </row>
    <row r="457" spans="1:33" ht="43.5" customHeight="1" outlineLevel="2" collapsed="1" x14ac:dyDescent="0.25">
      <c r="A457" s="16" t="s">
        <v>301</v>
      </c>
      <c r="B457" s="33" t="s">
        <v>610</v>
      </c>
      <c r="C457" s="34" t="s">
        <v>1</v>
      </c>
      <c r="D457" s="34" t="s">
        <v>1</v>
      </c>
      <c r="E457" s="34"/>
      <c r="F457" s="34"/>
      <c r="G457" s="34"/>
      <c r="H457" s="34"/>
      <c r="I457" s="34"/>
      <c r="J457" s="14">
        <v>30800</v>
      </c>
      <c r="K457" s="14">
        <f t="shared" si="29"/>
        <v>3492</v>
      </c>
      <c r="L457" s="14">
        <f t="shared" ref="L457:M459" si="38">L458</f>
        <v>34292</v>
      </c>
      <c r="M457" s="14">
        <f t="shared" si="38"/>
        <v>34292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6">
        <v>0</v>
      </c>
      <c r="AD457" s="5">
        <v>0</v>
      </c>
      <c r="AE457" s="6">
        <v>0</v>
      </c>
      <c r="AF457" s="5">
        <v>0</v>
      </c>
      <c r="AG457" s="2"/>
    </row>
    <row r="458" spans="1:33" ht="45" outlineLevel="4" x14ac:dyDescent="0.25">
      <c r="A458" s="16" t="s">
        <v>302</v>
      </c>
      <c r="B458" s="33" t="s">
        <v>611</v>
      </c>
      <c r="C458" s="34" t="s">
        <v>1</v>
      </c>
      <c r="D458" s="34" t="s">
        <v>1</v>
      </c>
      <c r="E458" s="34"/>
      <c r="F458" s="34"/>
      <c r="G458" s="34"/>
      <c r="H458" s="34"/>
      <c r="I458" s="34"/>
      <c r="J458" s="14">
        <v>30800</v>
      </c>
      <c r="K458" s="14">
        <f t="shared" si="29"/>
        <v>3492</v>
      </c>
      <c r="L458" s="14">
        <f t="shared" si="38"/>
        <v>34292</v>
      </c>
      <c r="M458" s="14">
        <f t="shared" si="38"/>
        <v>34292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6">
        <v>0</v>
      </c>
      <c r="AD458" s="5">
        <v>0</v>
      </c>
      <c r="AE458" s="6">
        <v>0</v>
      </c>
      <c r="AF458" s="5">
        <v>0</v>
      </c>
      <c r="AG458" s="2"/>
    </row>
    <row r="459" spans="1:33" ht="30" customHeight="1" outlineLevel="5" x14ac:dyDescent="0.25">
      <c r="A459" s="16" t="s">
        <v>51</v>
      </c>
      <c r="B459" s="33" t="s">
        <v>611</v>
      </c>
      <c r="C459" s="34" t="s">
        <v>3</v>
      </c>
      <c r="D459" s="34" t="s">
        <v>1</v>
      </c>
      <c r="E459" s="34"/>
      <c r="F459" s="34"/>
      <c r="G459" s="34"/>
      <c r="H459" s="34"/>
      <c r="I459" s="34"/>
      <c r="J459" s="14">
        <v>30800</v>
      </c>
      <c r="K459" s="14">
        <f t="shared" si="29"/>
        <v>3492</v>
      </c>
      <c r="L459" s="14">
        <f t="shared" si="38"/>
        <v>34292</v>
      </c>
      <c r="M459" s="14">
        <f t="shared" si="38"/>
        <v>34292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6">
        <v>0</v>
      </c>
      <c r="AD459" s="5">
        <v>0</v>
      </c>
      <c r="AE459" s="6">
        <v>0</v>
      </c>
      <c r="AF459" s="5">
        <v>0</v>
      </c>
      <c r="AG459" s="2"/>
    </row>
    <row r="460" spans="1:33" ht="30" customHeight="1" outlineLevel="6" x14ac:dyDescent="0.25">
      <c r="A460" s="16" t="s">
        <v>82</v>
      </c>
      <c r="B460" s="33" t="s">
        <v>611</v>
      </c>
      <c r="C460" s="34" t="s">
        <v>5</v>
      </c>
      <c r="D460" s="34" t="s">
        <v>1</v>
      </c>
      <c r="E460" s="34"/>
      <c r="F460" s="34"/>
      <c r="G460" s="34"/>
      <c r="H460" s="34"/>
      <c r="I460" s="34"/>
      <c r="J460" s="14">
        <v>30800</v>
      </c>
      <c r="K460" s="14">
        <f t="shared" si="29"/>
        <v>3492</v>
      </c>
      <c r="L460" s="14">
        <v>34292</v>
      </c>
      <c r="M460" s="14">
        <v>34292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6">
        <v>0</v>
      </c>
      <c r="AD460" s="5">
        <v>0</v>
      </c>
      <c r="AE460" s="6">
        <v>0</v>
      </c>
      <c r="AF460" s="5">
        <v>0</v>
      </c>
      <c r="AG460" s="2"/>
    </row>
    <row r="461" spans="1:33" ht="33" customHeight="1" x14ac:dyDescent="0.25">
      <c r="A461" s="29" t="s">
        <v>303</v>
      </c>
      <c r="B461" s="30" t="s">
        <v>612</v>
      </c>
      <c r="C461" s="31" t="s">
        <v>1</v>
      </c>
      <c r="D461" s="31" t="s">
        <v>1</v>
      </c>
      <c r="E461" s="31"/>
      <c r="F461" s="31"/>
      <c r="G461" s="31"/>
      <c r="H461" s="31"/>
      <c r="I461" s="31"/>
      <c r="J461" s="32">
        <v>50561772.340000004</v>
      </c>
      <c r="K461" s="32">
        <f t="shared" si="29"/>
        <v>4603827.6599999964</v>
      </c>
      <c r="L461" s="32">
        <f>L462+L474+L491</f>
        <v>54240600</v>
      </c>
      <c r="M461" s="32">
        <f>M462+M474+M491</f>
        <v>55165600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6">
        <v>0.52656842349130362</v>
      </c>
      <c r="AD461" s="5">
        <v>0</v>
      </c>
      <c r="AE461" s="6">
        <v>0</v>
      </c>
      <c r="AF461" s="5">
        <v>0</v>
      </c>
      <c r="AG461" s="2"/>
    </row>
    <row r="462" spans="1:33" ht="33" customHeight="1" outlineLevel="1" x14ac:dyDescent="0.25">
      <c r="A462" s="16" t="s">
        <v>304</v>
      </c>
      <c r="B462" s="33" t="s">
        <v>613</v>
      </c>
      <c r="C462" s="34" t="s">
        <v>1</v>
      </c>
      <c r="D462" s="34" t="s">
        <v>1</v>
      </c>
      <c r="E462" s="34"/>
      <c r="F462" s="34"/>
      <c r="G462" s="34"/>
      <c r="H462" s="34"/>
      <c r="I462" s="34"/>
      <c r="J462" s="14">
        <v>923000</v>
      </c>
      <c r="K462" s="14">
        <f t="shared" si="29"/>
        <v>71500</v>
      </c>
      <c r="L462" s="14">
        <f>L463</f>
        <v>994500</v>
      </c>
      <c r="M462" s="14">
        <f>M463</f>
        <v>994500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6">
        <v>0.87898736728060667</v>
      </c>
      <c r="AD462" s="5">
        <v>0</v>
      </c>
      <c r="AE462" s="6">
        <v>0</v>
      </c>
      <c r="AF462" s="5">
        <v>0</v>
      </c>
      <c r="AG462" s="2"/>
    </row>
    <row r="463" spans="1:33" ht="45" outlineLevel="3" x14ac:dyDescent="0.25">
      <c r="A463" s="16" t="s">
        <v>305</v>
      </c>
      <c r="B463" s="33" t="s">
        <v>614</v>
      </c>
      <c r="C463" s="34" t="s">
        <v>1</v>
      </c>
      <c r="D463" s="34" t="s">
        <v>1</v>
      </c>
      <c r="E463" s="34"/>
      <c r="F463" s="34"/>
      <c r="G463" s="34"/>
      <c r="H463" s="34"/>
      <c r="I463" s="34"/>
      <c r="J463" s="14">
        <v>923000</v>
      </c>
      <c r="K463" s="14">
        <f t="shared" si="29"/>
        <v>71500</v>
      </c>
      <c r="L463" s="14">
        <f>L464+L469</f>
        <v>994500</v>
      </c>
      <c r="M463" s="14">
        <f>M464+M469</f>
        <v>994500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6">
        <v>0.87898736728060667</v>
      </c>
      <c r="AD463" s="5">
        <v>0</v>
      </c>
      <c r="AE463" s="6">
        <v>0</v>
      </c>
      <c r="AF463" s="5">
        <v>0</v>
      </c>
      <c r="AG463" s="2"/>
    </row>
    <row r="464" spans="1:33" ht="30" outlineLevel="4" x14ac:dyDescent="0.25">
      <c r="A464" s="16" t="s">
        <v>306</v>
      </c>
      <c r="B464" s="33" t="s">
        <v>615</v>
      </c>
      <c r="C464" s="34" t="s">
        <v>1</v>
      </c>
      <c r="D464" s="34" t="s">
        <v>1</v>
      </c>
      <c r="E464" s="34"/>
      <c r="F464" s="34"/>
      <c r="G464" s="34"/>
      <c r="H464" s="34"/>
      <c r="I464" s="34"/>
      <c r="J464" s="14">
        <v>905000</v>
      </c>
      <c r="K464" s="14">
        <f t="shared" ref="K464:K527" si="39">M464-J464</f>
        <v>73000</v>
      </c>
      <c r="L464" s="14">
        <f>L465+L467</f>
        <v>978000</v>
      </c>
      <c r="M464" s="14">
        <f>M465+M467</f>
        <v>978000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6">
        <v>0.88586225414364639</v>
      </c>
      <c r="AD464" s="5">
        <v>0</v>
      </c>
      <c r="AE464" s="6">
        <v>0</v>
      </c>
      <c r="AF464" s="5">
        <v>0</v>
      </c>
      <c r="AG464" s="2"/>
    </row>
    <row r="465" spans="1:33" ht="63.75" hidden="1" customHeight="1" outlineLevel="5" x14ac:dyDescent="0.25">
      <c r="A465" s="16" t="s">
        <v>102</v>
      </c>
      <c r="B465" s="33" t="s">
        <v>615</v>
      </c>
      <c r="C465" s="34" t="s">
        <v>16</v>
      </c>
      <c r="D465" s="34" t="s">
        <v>1</v>
      </c>
      <c r="E465" s="34"/>
      <c r="F465" s="34"/>
      <c r="G465" s="34"/>
      <c r="H465" s="34"/>
      <c r="I465" s="34"/>
      <c r="J465" s="14">
        <v>0</v>
      </c>
      <c r="K465" s="14">
        <f t="shared" si="39"/>
        <v>0</v>
      </c>
      <c r="L465" s="14">
        <f>L466</f>
        <v>0</v>
      </c>
      <c r="M465" s="14">
        <f>M466</f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6">
        <v>0.9253938559070074</v>
      </c>
      <c r="AD465" s="5">
        <v>0</v>
      </c>
      <c r="AE465" s="6">
        <v>0</v>
      </c>
      <c r="AF465" s="5">
        <v>0</v>
      </c>
      <c r="AG465" s="2"/>
    </row>
    <row r="466" spans="1:33" hidden="1" outlineLevel="6" x14ac:dyDescent="0.25">
      <c r="A466" s="16" t="s">
        <v>211</v>
      </c>
      <c r="B466" s="33" t="s">
        <v>615</v>
      </c>
      <c r="C466" s="34" t="s">
        <v>18</v>
      </c>
      <c r="D466" s="34" t="s">
        <v>1</v>
      </c>
      <c r="E466" s="34"/>
      <c r="F466" s="34"/>
      <c r="G466" s="34"/>
      <c r="H466" s="34"/>
      <c r="I466" s="34"/>
      <c r="J466" s="14">
        <v>0</v>
      </c>
      <c r="K466" s="14">
        <f t="shared" si="39"/>
        <v>0</v>
      </c>
      <c r="L466" s="14"/>
      <c r="M466" s="14"/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6">
        <v>0.9253938559070074</v>
      </c>
      <c r="AD466" s="5">
        <v>0</v>
      </c>
      <c r="AE466" s="6">
        <v>0</v>
      </c>
      <c r="AF466" s="5">
        <v>0</v>
      </c>
      <c r="AG466" s="2"/>
    </row>
    <row r="467" spans="1:33" ht="35.25" customHeight="1" outlineLevel="5" collapsed="1" x14ac:dyDescent="0.25">
      <c r="A467" s="16" t="s">
        <v>50</v>
      </c>
      <c r="B467" s="33" t="s">
        <v>615</v>
      </c>
      <c r="C467" s="34" t="s">
        <v>3</v>
      </c>
      <c r="D467" s="34" t="s">
        <v>1</v>
      </c>
      <c r="E467" s="34"/>
      <c r="F467" s="34"/>
      <c r="G467" s="34"/>
      <c r="H467" s="34"/>
      <c r="I467" s="34"/>
      <c r="J467" s="14">
        <v>905000</v>
      </c>
      <c r="K467" s="14">
        <f t="shared" si="39"/>
        <v>73000</v>
      </c>
      <c r="L467" s="14">
        <f>L468</f>
        <v>978000</v>
      </c>
      <c r="M467" s="14">
        <f>M468</f>
        <v>978000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6">
        <v>0.88359825478149467</v>
      </c>
      <c r="AD467" s="5">
        <v>0</v>
      </c>
      <c r="AE467" s="6">
        <v>0</v>
      </c>
      <c r="AF467" s="5">
        <v>0</v>
      </c>
      <c r="AG467" s="2"/>
    </row>
    <row r="468" spans="1:33" ht="30" outlineLevel="6" x14ac:dyDescent="0.25">
      <c r="A468" s="16" t="s">
        <v>82</v>
      </c>
      <c r="B468" s="33" t="s">
        <v>615</v>
      </c>
      <c r="C468" s="34" t="s">
        <v>5</v>
      </c>
      <c r="D468" s="34" t="s">
        <v>1</v>
      </c>
      <c r="E468" s="34"/>
      <c r="F468" s="34"/>
      <c r="G468" s="34"/>
      <c r="H468" s="34"/>
      <c r="I468" s="34"/>
      <c r="J468" s="14">
        <v>905000</v>
      </c>
      <c r="K468" s="14">
        <f t="shared" si="39"/>
        <v>73000</v>
      </c>
      <c r="L468" s="14">
        <v>978000</v>
      </c>
      <c r="M468" s="14">
        <v>978000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6">
        <v>0.88359825478149467</v>
      </c>
      <c r="AD468" s="5">
        <v>0</v>
      </c>
      <c r="AE468" s="6">
        <v>0</v>
      </c>
      <c r="AF468" s="5">
        <v>0</v>
      </c>
      <c r="AG468" s="2"/>
    </row>
    <row r="469" spans="1:33" ht="30" outlineLevel="4" x14ac:dyDescent="0.25">
      <c r="A469" s="16" t="s">
        <v>307</v>
      </c>
      <c r="B469" s="33" t="s">
        <v>616</v>
      </c>
      <c r="C469" s="34" t="s">
        <v>1</v>
      </c>
      <c r="D469" s="34" t="s">
        <v>1</v>
      </c>
      <c r="E469" s="34"/>
      <c r="F469" s="34"/>
      <c r="G469" s="34"/>
      <c r="H469" s="34"/>
      <c r="I469" s="34"/>
      <c r="J469" s="14">
        <v>18000</v>
      </c>
      <c r="K469" s="14">
        <f t="shared" si="39"/>
        <v>-1500</v>
      </c>
      <c r="L469" s="14">
        <f>L470+L472</f>
        <v>16500</v>
      </c>
      <c r="M469" s="14">
        <f>M470+M472</f>
        <v>16500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6">
        <v>0.53333333333333333</v>
      </c>
      <c r="AD469" s="5">
        <v>0</v>
      </c>
      <c r="AE469" s="6">
        <v>0</v>
      </c>
      <c r="AF469" s="5">
        <v>0</v>
      </c>
      <c r="AG469" s="2"/>
    </row>
    <row r="470" spans="1:33" ht="71.25" hidden="1" customHeight="1" outlineLevel="5" x14ac:dyDescent="0.25">
      <c r="A470" s="16" t="s">
        <v>102</v>
      </c>
      <c r="B470" s="33" t="s">
        <v>616</v>
      </c>
      <c r="C470" s="34" t="s">
        <v>16</v>
      </c>
      <c r="D470" s="34" t="s">
        <v>1</v>
      </c>
      <c r="E470" s="34"/>
      <c r="F470" s="34"/>
      <c r="G470" s="34"/>
      <c r="H470" s="34"/>
      <c r="I470" s="34"/>
      <c r="J470" s="14">
        <v>0</v>
      </c>
      <c r="K470" s="14">
        <f t="shared" si="39"/>
        <v>0</v>
      </c>
      <c r="L470" s="14">
        <f>L471</f>
        <v>0</v>
      </c>
      <c r="M470" s="14">
        <f>M471</f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6">
        <v>1</v>
      </c>
      <c r="AD470" s="5">
        <v>0</v>
      </c>
      <c r="AE470" s="6">
        <v>0</v>
      </c>
      <c r="AF470" s="5">
        <v>0</v>
      </c>
      <c r="AG470" s="2"/>
    </row>
    <row r="471" spans="1:33" ht="24.75" hidden="1" customHeight="1" outlineLevel="6" x14ac:dyDescent="0.25">
      <c r="A471" s="16" t="s">
        <v>161</v>
      </c>
      <c r="B471" s="33" t="s">
        <v>616</v>
      </c>
      <c r="C471" s="34" t="s">
        <v>18</v>
      </c>
      <c r="D471" s="34" t="s">
        <v>1</v>
      </c>
      <c r="E471" s="34"/>
      <c r="F471" s="34"/>
      <c r="G471" s="34"/>
      <c r="H471" s="34"/>
      <c r="I471" s="34"/>
      <c r="J471" s="14">
        <v>0</v>
      </c>
      <c r="K471" s="14">
        <f t="shared" si="39"/>
        <v>0</v>
      </c>
      <c r="L471" s="14"/>
      <c r="M471" s="14"/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6">
        <v>1</v>
      </c>
      <c r="AD471" s="5">
        <v>0</v>
      </c>
      <c r="AE471" s="6">
        <v>0</v>
      </c>
      <c r="AF471" s="5">
        <v>0</v>
      </c>
      <c r="AG471" s="2"/>
    </row>
    <row r="472" spans="1:33" ht="30.75" customHeight="1" outlineLevel="5" collapsed="1" x14ac:dyDescent="0.25">
      <c r="A472" s="16" t="s">
        <v>51</v>
      </c>
      <c r="B472" s="33" t="s">
        <v>616</v>
      </c>
      <c r="C472" s="34" t="s">
        <v>3</v>
      </c>
      <c r="D472" s="34" t="s">
        <v>1</v>
      </c>
      <c r="E472" s="34"/>
      <c r="F472" s="34"/>
      <c r="G472" s="34"/>
      <c r="H472" s="34"/>
      <c r="I472" s="34"/>
      <c r="J472" s="14">
        <v>18000</v>
      </c>
      <c r="K472" s="14">
        <f t="shared" si="39"/>
        <v>-1500</v>
      </c>
      <c r="L472" s="14">
        <f>L473</f>
        <v>16500</v>
      </c>
      <c r="M472" s="14">
        <f>M473</f>
        <v>16500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6">
        <v>0</v>
      </c>
      <c r="AD472" s="5">
        <v>0</v>
      </c>
      <c r="AE472" s="6">
        <v>0</v>
      </c>
      <c r="AF472" s="5">
        <v>0</v>
      </c>
      <c r="AG472" s="2"/>
    </row>
    <row r="473" spans="1:33" ht="31.5" customHeight="1" outlineLevel="6" x14ac:dyDescent="0.25">
      <c r="A473" s="16" t="s">
        <v>82</v>
      </c>
      <c r="B473" s="33" t="s">
        <v>616</v>
      </c>
      <c r="C473" s="34" t="s">
        <v>5</v>
      </c>
      <c r="D473" s="34" t="s">
        <v>1</v>
      </c>
      <c r="E473" s="34"/>
      <c r="F473" s="34"/>
      <c r="G473" s="34"/>
      <c r="H473" s="34"/>
      <c r="I473" s="34"/>
      <c r="J473" s="14">
        <v>18000</v>
      </c>
      <c r="K473" s="14">
        <f t="shared" si="39"/>
        <v>-1500</v>
      </c>
      <c r="L473" s="14">
        <v>16500</v>
      </c>
      <c r="M473" s="14">
        <v>16500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v>0</v>
      </c>
      <c r="AC473" s="6">
        <v>0</v>
      </c>
      <c r="AD473" s="5">
        <v>0</v>
      </c>
      <c r="AE473" s="6">
        <v>0</v>
      </c>
      <c r="AF473" s="5">
        <v>0</v>
      </c>
      <c r="AG473" s="2"/>
    </row>
    <row r="474" spans="1:33" ht="30" outlineLevel="1" x14ac:dyDescent="0.25">
      <c r="A474" s="16" t="s">
        <v>308</v>
      </c>
      <c r="B474" s="33" t="s">
        <v>617</v>
      </c>
      <c r="C474" s="34" t="s">
        <v>1</v>
      </c>
      <c r="D474" s="34" t="s">
        <v>1</v>
      </c>
      <c r="E474" s="34"/>
      <c r="F474" s="34"/>
      <c r="G474" s="34"/>
      <c r="H474" s="34"/>
      <c r="I474" s="34"/>
      <c r="J474" s="14">
        <v>48685772.340000004</v>
      </c>
      <c r="K474" s="14">
        <f t="shared" si="39"/>
        <v>4679327.6599999964</v>
      </c>
      <c r="L474" s="14">
        <f>L475</f>
        <v>52440100</v>
      </c>
      <c r="M474" s="14">
        <f>M475</f>
        <v>53365100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6">
        <v>0.52532542015333261</v>
      </c>
      <c r="AD474" s="5">
        <v>0</v>
      </c>
      <c r="AE474" s="6">
        <v>0</v>
      </c>
      <c r="AF474" s="5">
        <v>0</v>
      </c>
      <c r="AG474" s="2"/>
    </row>
    <row r="475" spans="1:33" ht="49.5" customHeight="1" outlineLevel="3" x14ac:dyDescent="0.25">
      <c r="A475" s="16" t="s">
        <v>309</v>
      </c>
      <c r="B475" s="33" t="s">
        <v>618</v>
      </c>
      <c r="C475" s="34" t="s">
        <v>1</v>
      </c>
      <c r="D475" s="34" t="s">
        <v>1</v>
      </c>
      <c r="E475" s="34"/>
      <c r="F475" s="34"/>
      <c r="G475" s="34"/>
      <c r="H475" s="34"/>
      <c r="I475" s="34"/>
      <c r="J475" s="14">
        <v>48685772.340000004</v>
      </c>
      <c r="K475" s="14">
        <f t="shared" si="39"/>
        <v>4679327.6599999964</v>
      </c>
      <c r="L475" s="14">
        <f>L476+L483+L488</f>
        <v>52440100</v>
      </c>
      <c r="M475" s="14">
        <f>M476+M483+M488</f>
        <v>53365100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6">
        <v>0.52532542015333261</v>
      </c>
      <c r="AD475" s="5">
        <v>0</v>
      </c>
      <c r="AE475" s="6">
        <v>0</v>
      </c>
      <c r="AF475" s="5">
        <v>0</v>
      </c>
      <c r="AG475" s="2"/>
    </row>
    <row r="476" spans="1:33" outlineLevel="4" x14ac:dyDescent="0.25">
      <c r="A476" s="16" t="s">
        <v>310</v>
      </c>
      <c r="B476" s="33" t="s">
        <v>619</v>
      </c>
      <c r="C476" s="34" t="s">
        <v>1</v>
      </c>
      <c r="D476" s="34" t="s">
        <v>1</v>
      </c>
      <c r="E476" s="34"/>
      <c r="F476" s="34"/>
      <c r="G476" s="34"/>
      <c r="H476" s="34"/>
      <c r="I476" s="34"/>
      <c r="J476" s="14">
        <v>39071772.340000004</v>
      </c>
      <c r="K476" s="14">
        <f t="shared" si="39"/>
        <v>8658327.6599999964</v>
      </c>
      <c r="L476" s="14">
        <f>L477+L479+L481</f>
        <v>47730100</v>
      </c>
      <c r="M476" s="14">
        <f>M477+M479+M481</f>
        <v>47730100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6">
        <v>0.58578361178073957</v>
      </c>
      <c r="AD476" s="5">
        <v>0</v>
      </c>
      <c r="AE476" s="6">
        <v>0</v>
      </c>
      <c r="AF476" s="5">
        <v>0</v>
      </c>
      <c r="AG476" s="2"/>
    </row>
    <row r="477" spans="1:33" ht="60.75" customHeight="1" outlineLevel="5" x14ac:dyDescent="0.25">
      <c r="A477" s="16" t="s">
        <v>102</v>
      </c>
      <c r="B477" s="33" t="s">
        <v>619</v>
      </c>
      <c r="C477" s="34" t="s">
        <v>16</v>
      </c>
      <c r="D477" s="34" t="s">
        <v>1</v>
      </c>
      <c r="E477" s="34"/>
      <c r="F477" s="34"/>
      <c r="G477" s="34"/>
      <c r="H477" s="34"/>
      <c r="I477" s="34"/>
      <c r="J477" s="14">
        <v>30332604.34</v>
      </c>
      <c r="K477" s="14">
        <f t="shared" si="39"/>
        <v>8431525.6600000001</v>
      </c>
      <c r="L477" s="14">
        <f>L478</f>
        <v>38764130</v>
      </c>
      <c r="M477" s="14">
        <f>M478</f>
        <v>38764130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6">
        <v>0.5948744883115189</v>
      </c>
      <c r="AD477" s="5">
        <v>0</v>
      </c>
      <c r="AE477" s="6">
        <v>0</v>
      </c>
      <c r="AF477" s="5">
        <v>0</v>
      </c>
      <c r="AG477" s="2"/>
    </row>
    <row r="478" spans="1:33" outlineLevel="6" x14ac:dyDescent="0.25">
      <c r="A478" s="16" t="s">
        <v>161</v>
      </c>
      <c r="B478" s="33" t="s">
        <v>619</v>
      </c>
      <c r="C478" s="34" t="s">
        <v>18</v>
      </c>
      <c r="D478" s="34" t="s">
        <v>1</v>
      </c>
      <c r="E478" s="34"/>
      <c r="F478" s="34"/>
      <c r="G478" s="34"/>
      <c r="H478" s="34"/>
      <c r="I478" s="34"/>
      <c r="J478" s="14">
        <v>30332604.34</v>
      </c>
      <c r="K478" s="14">
        <f t="shared" si="39"/>
        <v>8431525.6600000001</v>
      </c>
      <c r="L478" s="14">
        <v>38764130</v>
      </c>
      <c r="M478" s="14">
        <v>38764130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6">
        <v>0.5948744883115189</v>
      </c>
      <c r="AD478" s="5">
        <v>0</v>
      </c>
      <c r="AE478" s="6">
        <v>0</v>
      </c>
      <c r="AF478" s="5">
        <v>0</v>
      </c>
      <c r="AG478" s="2"/>
    </row>
    <row r="479" spans="1:33" ht="30.75" customHeight="1" outlineLevel="5" x14ac:dyDescent="0.25">
      <c r="A479" s="16" t="s">
        <v>51</v>
      </c>
      <c r="B479" s="33" t="s">
        <v>619</v>
      </c>
      <c r="C479" s="34" t="s">
        <v>3</v>
      </c>
      <c r="D479" s="34" t="s">
        <v>1</v>
      </c>
      <c r="E479" s="34"/>
      <c r="F479" s="34"/>
      <c r="G479" s="34"/>
      <c r="H479" s="34"/>
      <c r="I479" s="34"/>
      <c r="J479" s="14">
        <v>8734868</v>
      </c>
      <c r="K479" s="14">
        <f t="shared" si="39"/>
        <v>227102</v>
      </c>
      <c r="L479" s="14">
        <f>L480</f>
        <v>8961970</v>
      </c>
      <c r="M479" s="14">
        <f>M480</f>
        <v>8961970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6">
        <v>0.55427994660058799</v>
      </c>
      <c r="AD479" s="5">
        <v>0</v>
      </c>
      <c r="AE479" s="6">
        <v>0</v>
      </c>
      <c r="AF479" s="5">
        <v>0</v>
      </c>
      <c r="AG479" s="2"/>
    </row>
    <row r="480" spans="1:33" ht="30" outlineLevel="6" x14ac:dyDescent="0.25">
      <c r="A480" s="16" t="s">
        <v>52</v>
      </c>
      <c r="B480" s="33" t="s">
        <v>619</v>
      </c>
      <c r="C480" s="34" t="s">
        <v>5</v>
      </c>
      <c r="D480" s="34" t="s">
        <v>1</v>
      </c>
      <c r="E480" s="34"/>
      <c r="F480" s="34"/>
      <c r="G480" s="34"/>
      <c r="H480" s="34"/>
      <c r="I480" s="34"/>
      <c r="J480" s="14">
        <v>8734868</v>
      </c>
      <c r="K480" s="14">
        <f t="shared" si="39"/>
        <v>227102</v>
      </c>
      <c r="L480" s="15">
        <v>8961970</v>
      </c>
      <c r="M480" s="15">
        <v>8961970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6">
        <v>0.55427994660058799</v>
      </c>
      <c r="AD480" s="5">
        <v>0</v>
      </c>
      <c r="AE480" s="6">
        <v>0</v>
      </c>
      <c r="AF480" s="5">
        <v>0</v>
      </c>
      <c r="AG480" s="2"/>
    </row>
    <row r="481" spans="1:33" outlineLevel="5" x14ac:dyDescent="0.25">
      <c r="A481" s="16" t="s">
        <v>73</v>
      </c>
      <c r="B481" s="33" t="s">
        <v>619</v>
      </c>
      <c r="C481" s="34" t="s">
        <v>13</v>
      </c>
      <c r="D481" s="34" t="s">
        <v>1</v>
      </c>
      <c r="E481" s="34"/>
      <c r="F481" s="34"/>
      <c r="G481" s="34"/>
      <c r="H481" s="34"/>
      <c r="I481" s="34"/>
      <c r="J481" s="14">
        <v>4300</v>
      </c>
      <c r="K481" s="14">
        <f t="shared" si="39"/>
        <v>-300</v>
      </c>
      <c r="L481" s="14">
        <f>L482</f>
        <v>4000</v>
      </c>
      <c r="M481" s="14">
        <f>M482</f>
        <v>4000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6">
        <v>0.41155208333333332</v>
      </c>
      <c r="AD481" s="5">
        <v>0</v>
      </c>
      <c r="AE481" s="6">
        <v>0</v>
      </c>
      <c r="AF481" s="5">
        <v>0</v>
      </c>
      <c r="AG481" s="2"/>
    </row>
    <row r="482" spans="1:33" outlineLevel="6" x14ac:dyDescent="0.25">
      <c r="A482" s="16" t="s">
        <v>74</v>
      </c>
      <c r="B482" s="33" t="s">
        <v>619</v>
      </c>
      <c r="C482" s="34" t="s">
        <v>14</v>
      </c>
      <c r="D482" s="34" t="s">
        <v>1</v>
      </c>
      <c r="E482" s="34"/>
      <c r="F482" s="34"/>
      <c r="G482" s="34"/>
      <c r="H482" s="34"/>
      <c r="I482" s="34"/>
      <c r="J482" s="14">
        <v>4300</v>
      </c>
      <c r="K482" s="14">
        <f t="shared" si="39"/>
        <v>-300</v>
      </c>
      <c r="L482" s="14">
        <v>4000</v>
      </c>
      <c r="M482" s="14">
        <v>4000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6">
        <v>0.41155208333333332</v>
      </c>
      <c r="AD482" s="5">
        <v>0</v>
      </c>
      <c r="AE482" s="6">
        <v>0</v>
      </c>
      <c r="AF482" s="5">
        <v>0</v>
      </c>
      <c r="AG482" s="2"/>
    </row>
    <row r="483" spans="1:33" ht="30" outlineLevel="4" x14ac:dyDescent="0.25">
      <c r="A483" s="16" t="s">
        <v>311</v>
      </c>
      <c r="B483" s="33" t="s">
        <v>620</v>
      </c>
      <c r="C483" s="34" t="s">
        <v>1</v>
      </c>
      <c r="D483" s="34" t="s">
        <v>1</v>
      </c>
      <c r="E483" s="34"/>
      <c r="F483" s="34"/>
      <c r="G483" s="34"/>
      <c r="H483" s="34"/>
      <c r="I483" s="34"/>
      <c r="J483" s="14">
        <v>3210000</v>
      </c>
      <c r="K483" s="14">
        <f t="shared" si="39"/>
        <v>225000</v>
      </c>
      <c r="L483" s="14">
        <f>L484+L486</f>
        <v>3210000</v>
      </c>
      <c r="M483" s="14">
        <f>M484+M486</f>
        <v>3435000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6">
        <v>0.77469466978193147</v>
      </c>
      <c r="AD483" s="5">
        <v>0</v>
      </c>
      <c r="AE483" s="6">
        <v>0</v>
      </c>
      <c r="AF483" s="5">
        <v>0</v>
      </c>
      <c r="AG483" s="2"/>
    </row>
    <row r="484" spans="1:33" ht="63" hidden="1" customHeight="1" outlineLevel="5" x14ac:dyDescent="0.25">
      <c r="A484" s="16" t="s">
        <v>104</v>
      </c>
      <c r="B484" s="33" t="s">
        <v>620</v>
      </c>
      <c r="C484" s="34" t="s">
        <v>16</v>
      </c>
      <c r="D484" s="34" t="s">
        <v>1</v>
      </c>
      <c r="E484" s="34"/>
      <c r="F484" s="34"/>
      <c r="G484" s="34"/>
      <c r="H484" s="34"/>
      <c r="I484" s="34"/>
      <c r="J484" s="14">
        <v>0</v>
      </c>
      <c r="K484" s="14">
        <f t="shared" si="39"/>
        <v>0</v>
      </c>
      <c r="L484" s="14">
        <f>L485</f>
        <v>0</v>
      </c>
      <c r="M484" s="14">
        <f>M485</f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6">
        <v>1</v>
      </c>
      <c r="AD484" s="5">
        <v>0</v>
      </c>
      <c r="AE484" s="6">
        <v>0</v>
      </c>
      <c r="AF484" s="5">
        <v>0</v>
      </c>
      <c r="AG484" s="2"/>
    </row>
    <row r="485" spans="1:33" hidden="1" outlineLevel="6" x14ac:dyDescent="0.25">
      <c r="A485" s="16" t="s">
        <v>161</v>
      </c>
      <c r="B485" s="33" t="s">
        <v>620</v>
      </c>
      <c r="C485" s="34" t="s">
        <v>18</v>
      </c>
      <c r="D485" s="34" t="s">
        <v>1</v>
      </c>
      <c r="E485" s="34"/>
      <c r="F485" s="34"/>
      <c r="G485" s="34"/>
      <c r="H485" s="34"/>
      <c r="I485" s="34"/>
      <c r="J485" s="14">
        <v>0</v>
      </c>
      <c r="K485" s="14">
        <f t="shared" si="39"/>
        <v>0</v>
      </c>
      <c r="L485" s="14"/>
      <c r="M485" s="14"/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6">
        <v>1</v>
      </c>
      <c r="AD485" s="5">
        <v>0</v>
      </c>
      <c r="AE485" s="6">
        <v>0</v>
      </c>
      <c r="AF485" s="5">
        <v>0</v>
      </c>
      <c r="AG485" s="2"/>
    </row>
    <row r="486" spans="1:33" ht="34.5" customHeight="1" outlineLevel="5" collapsed="1" x14ac:dyDescent="0.25">
      <c r="A486" s="16" t="s">
        <v>51</v>
      </c>
      <c r="B486" s="33" t="s">
        <v>620</v>
      </c>
      <c r="C486" s="34" t="s">
        <v>3</v>
      </c>
      <c r="D486" s="34" t="s">
        <v>1</v>
      </c>
      <c r="E486" s="34"/>
      <c r="F486" s="34"/>
      <c r="G486" s="34"/>
      <c r="H486" s="34"/>
      <c r="I486" s="34"/>
      <c r="J486" s="14">
        <v>3210000</v>
      </c>
      <c r="K486" s="14">
        <f t="shared" si="39"/>
        <v>225000</v>
      </c>
      <c r="L486" s="14">
        <f>L487</f>
        <v>3210000</v>
      </c>
      <c r="M486" s="14">
        <f>M487</f>
        <v>3435000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6">
        <v>0.74297032127372242</v>
      </c>
      <c r="AD486" s="5">
        <v>0</v>
      </c>
      <c r="AE486" s="6">
        <v>0</v>
      </c>
      <c r="AF486" s="5">
        <v>0</v>
      </c>
      <c r="AG486" s="2"/>
    </row>
    <row r="487" spans="1:33" ht="31.5" customHeight="1" outlineLevel="6" x14ac:dyDescent="0.25">
      <c r="A487" s="16" t="s">
        <v>52</v>
      </c>
      <c r="B487" s="33" t="s">
        <v>620</v>
      </c>
      <c r="C487" s="34" t="s">
        <v>5</v>
      </c>
      <c r="D487" s="34" t="s">
        <v>1</v>
      </c>
      <c r="E487" s="34"/>
      <c r="F487" s="34"/>
      <c r="G487" s="34"/>
      <c r="H487" s="34"/>
      <c r="I487" s="34"/>
      <c r="J487" s="14">
        <v>3210000</v>
      </c>
      <c r="K487" s="14">
        <f t="shared" si="39"/>
        <v>225000</v>
      </c>
      <c r="L487" s="14">
        <v>3210000</v>
      </c>
      <c r="M487" s="14">
        <v>3435000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6">
        <v>0.74297032127372242</v>
      </c>
      <c r="AD487" s="5">
        <v>0</v>
      </c>
      <c r="AE487" s="6">
        <v>0</v>
      </c>
      <c r="AF487" s="5">
        <v>0</v>
      </c>
      <c r="AG487" s="2"/>
    </row>
    <row r="488" spans="1:33" ht="30" outlineLevel="4" x14ac:dyDescent="0.25">
      <c r="A488" s="16" t="s">
        <v>831</v>
      </c>
      <c r="B488" s="33" t="s">
        <v>621</v>
      </c>
      <c r="C488" s="34" t="s">
        <v>1</v>
      </c>
      <c r="D488" s="34" t="s">
        <v>1</v>
      </c>
      <c r="E488" s="34"/>
      <c r="F488" s="34"/>
      <c r="G488" s="34"/>
      <c r="H488" s="34"/>
      <c r="I488" s="34"/>
      <c r="J488" s="14">
        <v>6404000</v>
      </c>
      <c r="K488" s="14">
        <f t="shared" si="39"/>
        <v>-4204000</v>
      </c>
      <c r="L488" s="14">
        <f>L489</f>
        <v>1500000</v>
      </c>
      <c r="M488" s="14">
        <f>M489</f>
        <v>2200000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6">
        <v>3.1464709556527172E-2</v>
      </c>
      <c r="AD488" s="5">
        <v>0</v>
      </c>
      <c r="AE488" s="6">
        <v>0</v>
      </c>
      <c r="AF488" s="5">
        <v>0</v>
      </c>
      <c r="AG488" s="2"/>
    </row>
    <row r="489" spans="1:33" ht="31.5" customHeight="1" outlineLevel="5" x14ac:dyDescent="0.25">
      <c r="A489" s="16" t="s">
        <v>51</v>
      </c>
      <c r="B489" s="33" t="s">
        <v>621</v>
      </c>
      <c r="C489" s="34" t="s">
        <v>3</v>
      </c>
      <c r="D489" s="34" t="s">
        <v>1</v>
      </c>
      <c r="E489" s="34"/>
      <c r="F489" s="34"/>
      <c r="G489" s="34"/>
      <c r="H489" s="34"/>
      <c r="I489" s="34"/>
      <c r="J489" s="14">
        <v>6404000</v>
      </c>
      <c r="K489" s="14">
        <f t="shared" si="39"/>
        <v>-4204000</v>
      </c>
      <c r="L489" s="14">
        <f>L490</f>
        <v>1500000</v>
      </c>
      <c r="M489" s="14">
        <f>M490</f>
        <v>2200000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6">
        <v>3.1464709556527172E-2</v>
      </c>
      <c r="AD489" s="5">
        <v>0</v>
      </c>
      <c r="AE489" s="6">
        <v>0</v>
      </c>
      <c r="AF489" s="5">
        <v>0</v>
      </c>
      <c r="AG489" s="2"/>
    </row>
    <row r="490" spans="1:33" ht="30" outlineLevel="6" x14ac:dyDescent="0.25">
      <c r="A490" s="16" t="s">
        <v>52</v>
      </c>
      <c r="B490" s="33" t="s">
        <v>621</v>
      </c>
      <c r="C490" s="34" t="s">
        <v>5</v>
      </c>
      <c r="D490" s="34" t="s">
        <v>1</v>
      </c>
      <c r="E490" s="34"/>
      <c r="F490" s="34"/>
      <c r="G490" s="34"/>
      <c r="H490" s="34"/>
      <c r="I490" s="34"/>
      <c r="J490" s="14">
        <v>6404000</v>
      </c>
      <c r="K490" s="14">
        <f t="shared" si="39"/>
        <v>-4204000</v>
      </c>
      <c r="L490" s="14">
        <v>1500000</v>
      </c>
      <c r="M490" s="14">
        <v>2200000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6">
        <v>3.1464709556527172E-2</v>
      </c>
      <c r="AD490" s="5">
        <v>0</v>
      </c>
      <c r="AE490" s="6">
        <v>0</v>
      </c>
      <c r="AF490" s="5">
        <v>0</v>
      </c>
      <c r="AG490" s="2"/>
    </row>
    <row r="491" spans="1:33" ht="30.75" customHeight="1" outlineLevel="1" x14ac:dyDescent="0.25">
      <c r="A491" s="16" t="s">
        <v>312</v>
      </c>
      <c r="B491" s="33" t="s">
        <v>622</v>
      </c>
      <c r="C491" s="34" t="s">
        <v>1</v>
      </c>
      <c r="D491" s="34" t="s">
        <v>1</v>
      </c>
      <c r="E491" s="34"/>
      <c r="F491" s="34"/>
      <c r="G491" s="34"/>
      <c r="H491" s="34"/>
      <c r="I491" s="34"/>
      <c r="J491" s="14">
        <v>953000</v>
      </c>
      <c r="K491" s="14">
        <f t="shared" si="39"/>
        <v>-147000</v>
      </c>
      <c r="L491" s="14">
        <f>L492+L496</f>
        <v>806000</v>
      </c>
      <c r="M491" s="14">
        <f>M492+M496</f>
        <v>806000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6">
        <v>0.24874459601259183</v>
      </c>
      <c r="AD491" s="5">
        <v>0</v>
      </c>
      <c r="AE491" s="6">
        <v>0</v>
      </c>
      <c r="AF491" s="5">
        <v>0</v>
      </c>
      <c r="AG491" s="2"/>
    </row>
    <row r="492" spans="1:33" outlineLevel="3" x14ac:dyDescent="0.25">
      <c r="A492" s="16" t="s">
        <v>832</v>
      </c>
      <c r="B492" s="33" t="s">
        <v>623</v>
      </c>
      <c r="C492" s="34" t="s">
        <v>1</v>
      </c>
      <c r="D492" s="34" t="s">
        <v>1</v>
      </c>
      <c r="E492" s="34"/>
      <c r="F492" s="34"/>
      <c r="G492" s="34"/>
      <c r="H492" s="34"/>
      <c r="I492" s="34"/>
      <c r="J492" s="14">
        <v>500000</v>
      </c>
      <c r="K492" s="14">
        <f t="shared" si="39"/>
        <v>-150000</v>
      </c>
      <c r="L492" s="14">
        <f t="shared" ref="L492:M494" si="40">L493</f>
        <v>350000</v>
      </c>
      <c r="M492" s="14">
        <f t="shared" si="40"/>
        <v>350000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  <c r="AB492" s="5">
        <v>0</v>
      </c>
      <c r="AC492" s="6">
        <v>0</v>
      </c>
      <c r="AD492" s="5">
        <v>0</v>
      </c>
      <c r="AE492" s="6">
        <v>0</v>
      </c>
      <c r="AF492" s="5">
        <v>0</v>
      </c>
      <c r="AG492" s="2"/>
    </row>
    <row r="493" spans="1:33" outlineLevel="4" x14ac:dyDescent="0.25">
      <c r="A493" s="16" t="s">
        <v>833</v>
      </c>
      <c r="B493" s="33" t="s">
        <v>624</v>
      </c>
      <c r="C493" s="34" t="s">
        <v>1</v>
      </c>
      <c r="D493" s="34" t="s">
        <v>1</v>
      </c>
      <c r="E493" s="34"/>
      <c r="F493" s="34"/>
      <c r="G493" s="34"/>
      <c r="H493" s="34"/>
      <c r="I493" s="34"/>
      <c r="J493" s="14">
        <v>500000</v>
      </c>
      <c r="K493" s="14">
        <f t="shared" si="39"/>
        <v>-150000</v>
      </c>
      <c r="L493" s="14">
        <f t="shared" si="40"/>
        <v>350000</v>
      </c>
      <c r="M493" s="14">
        <f t="shared" si="40"/>
        <v>350000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  <c r="AB493" s="5">
        <v>0</v>
      </c>
      <c r="AC493" s="6">
        <v>0</v>
      </c>
      <c r="AD493" s="5">
        <v>0</v>
      </c>
      <c r="AE493" s="6">
        <v>0</v>
      </c>
      <c r="AF493" s="5">
        <v>0</v>
      </c>
      <c r="AG493" s="2"/>
    </row>
    <row r="494" spans="1:33" ht="33.75" customHeight="1" outlineLevel="5" x14ac:dyDescent="0.25">
      <c r="A494" s="16" t="s">
        <v>50</v>
      </c>
      <c r="B494" s="33" t="s">
        <v>624</v>
      </c>
      <c r="C494" s="34" t="s">
        <v>3</v>
      </c>
      <c r="D494" s="34" t="s">
        <v>1</v>
      </c>
      <c r="E494" s="34"/>
      <c r="F494" s="34"/>
      <c r="G494" s="34"/>
      <c r="H494" s="34"/>
      <c r="I494" s="34"/>
      <c r="J494" s="14">
        <v>500000</v>
      </c>
      <c r="K494" s="14">
        <f t="shared" si="39"/>
        <v>-150000</v>
      </c>
      <c r="L494" s="14">
        <f t="shared" si="40"/>
        <v>350000</v>
      </c>
      <c r="M494" s="14">
        <f t="shared" si="40"/>
        <v>350000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6">
        <v>0</v>
      </c>
      <c r="AD494" s="5">
        <v>0</v>
      </c>
      <c r="AE494" s="6">
        <v>0</v>
      </c>
      <c r="AF494" s="5">
        <v>0</v>
      </c>
      <c r="AG494" s="2"/>
    </row>
    <row r="495" spans="1:33" ht="30" outlineLevel="6" x14ac:dyDescent="0.25">
      <c r="A495" s="16" t="s">
        <v>52</v>
      </c>
      <c r="B495" s="33" t="s">
        <v>624</v>
      </c>
      <c r="C495" s="34" t="s">
        <v>5</v>
      </c>
      <c r="D495" s="34" t="s">
        <v>1</v>
      </c>
      <c r="E495" s="34"/>
      <c r="F495" s="34"/>
      <c r="G495" s="34"/>
      <c r="H495" s="34"/>
      <c r="I495" s="34"/>
      <c r="J495" s="14">
        <v>500000</v>
      </c>
      <c r="K495" s="14">
        <f t="shared" si="39"/>
        <v>-150000</v>
      </c>
      <c r="L495" s="14">
        <v>350000</v>
      </c>
      <c r="M495" s="14">
        <v>350000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6">
        <v>0</v>
      </c>
      <c r="AD495" s="5">
        <v>0</v>
      </c>
      <c r="AE495" s="6">
        <v>0</v>
      </c>
      <c r="AF495" s="5">
        <v>0</v>
      </c>
      <c r="AG495" s="2"/>
    </row>
    <row r="496" spans="1:33" ht="30" outlineLevel="3" x14ac:dyDescent="0.25">
      <c r="A496" s="16" t="s">
        <v>313</v>
      </c>
      <c r="B496" s="33" t="s">
        <v>625</v>
      </c>
      <c r="C496" s="34" t="s">
        <v>1</v>
      </c>
      <c r="D496" s="34" t="s">
        <v>1</v>
      </c>
      <c r="E496" s="34"/>
      <c r="F496" s="34"/>
      <c r="G496" s="34"/>
      <c r="H496" s="34"/>
      <c r="I496" s="34"/>
      <c r="J496" s="14">
        <v>453000</v>
      </c>
      <c r="K496" s="14">
        <f t="shared" si="39"/>
        <v>3000</v>
      </c>
      <c r="L496" s="14">
        <f t="shared" ref="L496:M498" si="41">L497</f>
        <v>456000</v>
      </c>
      <c r="M496" s="14">
        <f t="shared" si="41"/>
        <v>456000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6">
        <v>0.52329713024282565</v>
      </c>
      <c r="AD496" s="5">
        <v>0</v>
      </c>
      <c r="AE496" s="6">
        <v>0</v>
      </c>
      <c r="AF496" s="5">
        <v>0</v>
      </c>
      <c r="AG496" s="2"/>
    </row>
    <row r="497" spans="1:33" ht="30" outlineLevel="4" x14ac:dyDescent="0.25">
      <c r="A497" s="16" t="s">
        <v>314</v>
      </c>
      <c r="B497" s="33" t="s">
        <v>626</v>
      </c>
      <c r="C497" s="34" t="s">
        <v>1</v>
      </c>
      <c r="D497" s="34" t="s">
        <v>1</v>
      </c>
      <c r="E497" s="34"/>
      <c r="F497" s="34"/>
      <c r="G497" s="34"/>
      <c r="H497" s="34"/>
      <c r="I497" s="34"/>
      <c r="J497" s="14">
        <v>453000</v>
      </c>
      <c r="K497" s="14">
        <f t="shared" si="39"/>
        <v>3000</v>
      </c>
      <c r="L497" s="14">
        <f t="shared" si="41"/>
        <v>456000</v>
      </c>
      <c r="M497" s="14">
        <f t="shared" si="41"/>
        <v>456000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6">
        <v>0.52329713024282565</v>
      </c>
      <c r="AD497" s="5">
        <v>0</v>
      </c>
      <c r="AE497" s="6">
        <v>0</v>
      </c>
      <c r="AF497" s="5">
        <v>0</v>
      </c>
      <c r="AG497" s="2"/>
    </row>
    <row r="498" spans="1:33" ht="33" customHeight="1" outlineLevel="5" x14ac:dyDescent="0.25">
      <c r="A498" s="16" t="s">
        <v>51</v>
      </c>
      <c r="B498" s="33" t="s">
        <v>626</v>
      </c>
      <c r="C498" s="34" t="s">
        <v>3</v>
      </c>
      <c r="D498" s="34" t="s">
        <v>1</v>
      </c>
      <c r="E498" s="34"/>
      <c r="F498" s="34"/>
      <c r="G498" s="34"/>
      <c r="H498" s="34"/>
      <c r="I498" s="34"/>
      <c r="J498" s="14">
        <v>453000</v>
      </c>
      <c r="K498" s="14">
        <f t="shared" si="39"/>
        <v>3000</v>
      </c>
      <c r="L498" s="14">
        <f t="shared" si="41"/>
        <v>456000</v>
      </c>
      <c r="M498" s="14">
        <f t="shared" si="41"/>
        <v>456000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6">
        <v>0.52329713024282565</v>
      </c>
      <c r="AD498" s="5">
        <v>0</v>
      </c>
      <c r="AE498" s="6">
        <v>0</v>
      </c>
      <c r="AF498" s="5">
        <v>0</v>
      </c>
      <c r="AG498" s="2"/>
    </row>
    <row r="499" spans="1:33" ht="30" outlineLevel="6" x14ac:dyDescent="0.25">
      <c r="A499" s="16" t="s">
        <v>52</v>
      </c>
      <c r="B499" s="33" t="s">
        <v>626</v>
      </c>
      <c r="C499" s="34" t="s">
        <v>5</v>
      </c>
      <c r="D499" s="34" t="s">
        <v>1</v>
      </c>
      <c r="E499" s="34"/>
      <c r="F499" s="34"/>
      <c r="G499" s="34"/>
      <c r="H499" s="34"/>
      <c r="I499" s="34"/>
      <c r="J499" s="14">
        <v>453000</v>
      </c>
      <c r="K499" s="14">
        <f t="shared" si="39"/>
        <v>3000</v>
      </c>
      <c r="L499" s="14">
        <v>456000</v>
      </c>
      <c r="M499" s="14">
        <v>456000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6">
        <v>0.52329713024282565</v>
      </c>
      <c r="AD499" s="5">
        <v>0</v>
      </c>
      <c r="AE499" s="6">
        <v>0</v>
      </c>
      <c r="AF499" s="5">
        <v>0</v>
      </c>
      <c r="AG499" s="2"/>
    </row>
    <row r="500" spans="1:33" ht="30" customHeight="1" x14ac:dyDescent="0.25">
      <c r="A500" s="29" t="s">
        <v>315</v>
      </c>
      <c r="B500" s="30" t="s">
        <v>627</v>
      </c>
      <c r="C500" s="31" t="s">
        <v>1</v>
      </c>
      <c r="D500" s="31" t="s">
        <v>1</v>
      </c>
      <c r="E500" s="31"/>
      <c r="F500" s="31"/>
      <c r="G500" s="31"/>
      <c r="H500" s="31"/>
      <c r="I500" s="31"/>
      <c r="J500" s="32">
        <v>13500000</v>
      </c>
      <c r="K500" s="32">
        <f t="shared" si="39"/>
        <v>518000</v>
      </c>
      <c r="L500" s="32">
        <f>L501</f>
        <v>14018000</v>
      </c>
      <c r="M500" s="32">
        <f>M501</f>
        <v>14018000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6">
        <v>0.50831919037037032</v>
      </c>
      <c r="AD500" s="5">
        <v>0</v>
      </c>
      <c r="AE500" s="6">
        <v>0</v>
      </c>
      <c r="AF500" s="5">
        <v>0</v>
      </c>
      <c r="AG500" s="2"/>
    </row>
    <row r="501" spans="1:33" ht="31.5" customHeight="1" outlineLevel="1" x14ac:dyDescent="0.25">
      <c r="A501" s="16" t="s">
        <v>316</v>
      </c>
      <c r="B501" s="33" t="s">
        <v>628</v>
      </c>
      <c r="C501" s="34" t="s">
        <v>1</v>
      </c>
      <c r="D501" s="34" t="s">
        <v>1</v>
      </c>
      <c r="E501" s="34"/>
      <c r="F501" s="34"/>
      <c r="G501" s="34"/>
      <c r="H501" s="34"/>
      <c r="I501" s="34"/>
      <c r="J501" s="14">
        <v>13500000</v>
      </c>
      <c r="K501" s="14">
        <f t="shared" si="39"/>
        <v>518000</v>
      </c>
      <c r="L501" s="14">
        <f>L502</f>
        <v>14018000</v>
      </c>
      <c r="M501" s="14">
        <f>M502</f>
        <v>14018000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6">
        <v>0.50831919037037032</v>
      </c>
      <c r="AD501" s="5">
        <v>0</v>
      </c>
      <c r="AE501" s="6">
        <v>0</v>
      </c>
      <c r="AF501" s="5">
        <v>0</v>
      </c>
      <c r="AG501" s="2"/>
    </row>
    <row r="502" spans="1:33" ht="48" customHeight="1" outlineLevel="3" x14ac:dyDescent="0.25">
      <c r="A502" s="16" t="s">
        <v>317</v>
      </c>
      <c r="B502" s="33" t="s">
        <v>629</v>
      </c>
      <c r="C502" s="34" t="s">
        <v>1</v>
      </c>
      <c r="D502" s="34" t="s">
        <v>1</v>
      </c>
      <c r="E502" s="34"/>
      <c r="F502" s="34"/>
      <c r="G502" s="34"/>
      <c r="H502" s="34"/>
      <c r="I502" s="34"/>
      <c r="J502" s="14">
        <v>13500000</v>
      </c>
      <c r="K502" s="14">
        <f t="shared" si="39"/>
        <v>518000</v>
      </c>
      <c r="L502" s="14">
        <f>L503+L506</f>
        <v>14018000</v>
      </c>
      <c r="M502" s="14">
        <f>M503+M506</f>
        <v>14018000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6">
        <v>0.50831919037037032</v>
      </c>
      <c r="AD502" s="5">
        <v>0</v>
      </c>
      <c r="AE502" s="6">
        <v>0</v>
      </c>
      <c r="AF502" s="5">
        <v>0</v>
      </c>
      <c r="AG502" s="2"/>
    </row>
    <row r="503" spans="1:33" ht="42" customHeight="1" outlineLevel="4" x14ac:dyDescent="0.25">
      <c r="A503" s="16" t="s">
        <v>318</v>
      </c>
      <c r="B503" s="33" t="s">
        <v>630</v>
      </c>
      <c r="C503" s="34" t="s">
        <v>1</v>
      </c>
      <c r="D503" s="34" t="s">
        <v>1</v>
      </c>
      <c r="E503" s="34"/>
      <c r="F503" s="34"/>
      <c r="G503" s="34"/>
      <c r="H503" s="34"/>
      <c r="I503" s="34"/>
      <c r="J503" s="14">
        <v>500000</v>
      </c>
      <c r="K503" s="14">
        <f t="shared" si="39"/>
        <v>0</v>
      </c>
      <c r="L503" s="14">
        <f>L504</f>
        <v>500000</v>
      </c>
      <c r="M503" s="14">
        <f>M504</f>
        <v>500000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6">
        <v>0.33609874000000001</v>
      </c>
      <c r="AD503" s="5">
        <v>0</v>
      </c>
      <c r="AE503" s="6">
        <v>0</v>
      </c>
      <c r="AF503" s="5">
        <v>0</v>
      </c>
      <c r="AG503" s="2"/>
    </row>
    <row r="504" spans="1:33" ht="30.75" customHeight="1" outlineLevel="5" x14ac:dyDescent="0.25">
      <c r="A504" s="16" t="s">
        <v>51</v>
      </c>
      <c r="B504" s="33" t="s">
        <v>630</v>
      </c>
      <c r="C504" s="34" t="s">
        <v>3</v>
      </c>
      <c r="D504" s="34" t="s">
        <v>1</v>
      </c>
      <c r="E504" s="34"/>
      <c r="F504" s="34"/>
      <c r="G504" s="34"/>
      <c r="H504" s="34"/>
      <c r="I504" s="34"/>
      <c r="J504" s="14">
        <v>500000</v>
      </c>
      <c r="K504" s="14">
        <f t="shared" si="39"/>
        <v>0</v>
      </c>
      <c r="L504" s="14">
        <f>L505</f>
        <v>500000</v>
      </c>
      <c r="M504" s="14">
        <f>M505</f>
        <v>500000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6">
        <v>0.33609874000000001</v>
      </c>
      <c r="AD504" s="5">
        <v>0</v>
      </c>
      <c r="AE504" s="6">
        <v>0</v>
      </c>
      <c r="AF504" s="5">
        <v>0</v>
      </c>
      <c r="AG504" s="2"/>
    </row>
    <row r="505" spans="1:33" ht="30" outlineLevel="6" x14ac:dyDescent="0.25">
      <c r="A505" s="16" t="s">
        <v>52</v>
      </c>
      <c r="B505" s="33" t="s">
        <v>630</v>
      </c>
      <c r="C505" s="34" t="s">
        <v>5</v>
      </c>
      <c r="D505" s="34" t="s">
        <v>1</v>
      </c>
      <c r="E505" s="34"/>
      <c r="F505" s="34"/>
      <c r="G505" s="34"/>
      <c r="H505" s="34"/>
      <c r="I505" s="34"/>
      <c r="J505" s="14">
        <v>500000</v>
      </c>
      <c r="K505" s="14">
        <f t="shared" si="39"/>
        <v>0</v>
      </c>
      <c r="L505" s="14">
        <v>500000</v>
      </c>
      <c r="M505" s="14">
        <v>500000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6">
        <v>0.33609874000000001</v>
      </c>
      <c r="AD505" s="5">
        <v>0</v>
      </c>
      <c r="AE505" s="6">
        <v>0</v>
      </c>
      <c r="AF505" s="5">
        <v>0</v>
      </c>
      <c r="AG505" s="2"/>
    </row>
    <row r="506" spans="1:33" ht="30" outlineLevel="4" x14ac:dyDescent="0.25">
      <c r="A506" s="16" t="s">
        <v>319</v>
      </c>
      <c r="B506" s="33" t="s">
        <v>631</v>
      </c>
      <c r="C506" s="34" t="s">
        <v>1</v>
      </c>
      <c r="D506" s="34" t="s">
        <v>1</v>
      </c>
      <c r="E506" s="34"/>
      <c r="F506" s="34"/>
      <c r="G506" s="34"/>
      <c r="H506" s="34"/>
      <c r="I506" s="34"/>
      <c r="J506" s="14">
        <v>13000000</v>
      </c>
      <c r="K506" s="14">
        <f t="shared" si="39"/>
        <v>518000</v>
      </c>
      <c r="L506" s="14">
        <f>L507</f>
        <v>13518000</v>
      </c>
      <c r="M506" s="14">
        <f>M507</f>
        <v>13518000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6">
        <v>0.5149430538461538</v>
      </c>
      <c r="AD506" s="5">
        <v>0</v>
      </c>
      <c r="AE506" s="6">
        <v>0</v>
      </c>
      <c r="AF506" s="5">
        <v>0</v>
      </c>
      <c r="AG506" s="2"/>
    </row>
    <row r="507" spans="1:33" ht="34.5" customHeight="1" outlineLevel="5" x14ac:dyDescent="0.25">
      <c r="A507" s="16" t="s">
        <v>51</v>
      </c>
      <c r="B507" s="33" t="s">
        <v>631</v>
      </c>
      <c r="C507" s="34" t="s">
        <v>3</v>
      </c>
      <c r="D507" s="34" t="s">
        <v>1</v>
      </c>
      <c r="E507" s="34"/>
      <c r="F507" s="34"/>
      <c r="G507" s="34"/>
      <c r="H507" s="34"/>
      <c r="I507" s="34"/>
      <c r="J507" s="14">
        <v>13000000</v>
      </c>
      <c r="K507" s="14">
        <f t="shared" si="39"/>
        <v>518000</v>
      </c>
      <c r="L507" s="14">
        <f>L508</f>
        <v>13518000</v>
      </c>
      <c r="M507" s="14">
        <f>M508</f>
        <v>13518000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6">
        <v>0.5149430538461538</v>
      </c>
      <c r="AD507" s="5">
        <v>0</v>
      </c>
      <c r="AE507" s="6">
        <v>0</v>
      </c>
      <c r="AF507" s="5">
        <v>0</v>
      </c>
      <c r="AG507" s="2"/>
    </row>
    <row r="508" spans="1:33" ht="30" outlineLevel="6" x14ac:dyDescent="0.25">
      <c r="A508" s="16" t="s">
        <v>82</v>
      </c>
      <c r="B508" s="33" t="s">
        <v>631</v>
      </c>
      <c r="C508" s="34" t="s">
        <v>5</v>
      </c>
      <c r="D508" s="34" t="s">
        <v>1</v>
      </c>
      <c r="E508" s="34"/>
      <c r="F508" s="34"/>
      <c r="G508" s="34"/>
      <c r="H508" s="34"/>
      <c r="I508" s="34"/>
      <c r="J508" s="14">
        <v>13000000</v>
      </c>
      <c r="K508" s="14">
        <f t="shared" si="39"/>
        <v>518000</v>
      </c>
      <c r="L508" s="14">
        <v>13518000</v>
      </c>
      <c r="M508" s="14">
        <v>13518000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6">
        <v>0.5149430538461538</v>
      </c>
      <c r="AD508" s="5">
        <v>0</v>
      </c>
      <c r="AE508" s="6">
        <v>0</v>
      </c>
      <c r="AF508" s="5">
        <v>0</v>
      </c>
      <c r="AG508" s="2"/>
    </row>
    <row r="509" spans="1:33" ht="28.5" x14ac:dyDescent="0.25">
      <c r="A509" s="29" t="s">
        <v>320</v>
      </c>
      <c r="B509" s="30" t="s">
        <v>632</v>
      </c>
      <c r="C509" s="31" t="s">
        <v>1</v>
      </c>
      <c r="D509" s="31" t="s">
        <v>1</v>
      </c>
      <c r="E509" s="31"/>
      <c r="F509" s="31"/>
      <c r="G509" s="31"/>
      <c r="H509" s="31"/>
      <c r="I509" s="31"/>
      <c r="J509" s="32">
        <v>704068752.44000006</v>
      </c>
      <c r="K509" s="32">
        <f t="shared" si="39"/>
        <v>26146676.980000019</v>
      </c>
      <c r="L509" s="32">
        <f>L511+L524+L564+L637</f>
        <v>759137554.28999996</v>
      </c>
      <c r="M509" s="32">
        <f>M511+M524+M564+M637</f>
        <v>730215429.42000008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6">
        <v>0.57819008958172835</v>
      </c>
      <c r="AD509" s="5">
        <v>0</v>
      </c>
      <c r="AE509" s="6">
        <v>0</v>
      </c>
      <c r="AF509" s="5">
        <v>0</v>
      </c>
      <c r="AG509" s="2"/>
    </row>
    <row r="510" spans="1:33" ht="30" hidden="1" outlineLevel="1" x14ac:dyDescent="0.25">
      <c r="A510" s="16" t="s">
        <v>27</v>
      </c>
      <c r="B510" s="33" t="s">
        <v>26</v>
      </c>
      <c r="C510" s="34" t="s">
        <v>1</v>
      </c>
      <c r="D510" s="34" t="s">
        <v>1</v>
      </c>
      <c r="E510" s="34"/>
      <c r="F510" s="34"/>
      <c r="G510" s="34"/>
      <c r="H510" s="34"/>
      <c r="I510" s="34"/>
      <c r="J510" s="14">
        <v>14854836</v>
      </c>
      <c r="K510" s="14">
        <f t="shared" si="39"/>
        <v>0</v>
      </c>
      <c r="L510" s="14">
        <v>14854836</v>
      </c>
      <c r="M510" s="14">
        <v>14854836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6">
        <v>0.6427278281631652</v>
      </c>
      <c r="AD510" s="5">
        <v>0</v>
      </c>
      <c r="AE510" s="6">
        <v>0</v>
      </c>
      <c r="AF510" s="5">
        <v>0</v>
      </c>
      <c r="AG510" s="2"/>
    </row>
    <row r="511" spans="1:33" ht="30" outlineLevel="3" x14ac:dyDescent="0.25">
      <c r="A511" s="16" t="s">
        <v>321</v>
      </c>
      <c r="B511" s="33" t="s">
        <v>633</v>
      </c>
      <c r="C511" s="34" t="s">
        <v>1</v>
      </c>
      <c r="D511" s="34" t="s">
        <v>1</v>
      </c>
      <c r="E511" s="34"/>
      <c r="F511" s="34"/>
      <c r="G511" s="34"/>
      <c r="H511" s="34"/>
      <c r="I511" s="34"/>
      <c r="J511" s="14">
        <v>14854836</v>
      </c>
      <c r="K511" s="14">
        <f t="shared" si="39"/>
        <v>1878640</v>
      </c>
      <c r="L511" s="14">
        <f>L512+L519</f>
        <v>16616717.199999999</v>
      </c>
      <c r="M511" s="14">
        <f>M512+M519</f>
        <v>16733476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6">
        <v>0.6427278281631652</v>
      </c>
      <c r="AD511" s="5">
        <v>0</v>
      </c>
      <c r="AE511" s="6">
        <v>0</v>
      </c>
      <c r="AF511" s="5">
        <v>0</v>
      </c>
      <c r="AG511" s="2"/>
    </row>
    <row r="512" spans="1:33" outlineLevel="4" x14ac:dyDescent="0.25">
      <c r="A512" s="16" t="s">
        <v>322</v>
      </c>
      <c r="B512" s="33" t="s">
        <v>634</v>
      </c>
      <c r="C512" s="34" t="s">
        <v>1</v>
      </c>
      <c r="D512" s="34" t="s">
        <v>1</v>
      </c>
      <c r="E512" s="34"/>
      <c r="F512" s="34"/>
      <c r="G512" s="34"/>
      <c r="H512" s="34"/>
      <c r="I512" s="34"/>
      <c r="J512" s="14">
        <v>12962172</v>
      </c>
      <c r="K512" s="14">
        <f t="shared" si="39"/>
        <v>1712644</v>
      </c>
      <c r="L512" s="14">
        <f>L513+L515+L517</f>
        <v>14559897.199999999</v>
      </c>
      <c r="M512" s="14">
        <f>M513+M515+M517</f>
        <v>14674816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6">
        <v>0.63242184257391432</v>
      </c>
      <c r="AD512" s="5">
        <v>0</v>
      </c>
      <c r="AE512" s="6">
        <v>0</v>
      </c>
      <c r="AF512" s="5">
        <v>0</v>
      </c>
      <c r="AG512" s="2"/>
    </row>
    <row r="513" spans="1:33" ht="60" customHeight="1" outlineLevel="5" x14ac:dyDescent="0.25">
      <c r="A513" s="16" t="s">
        <v>104</v>
      </c>
      <c r="B513" s="33" t="s">
        <v>634</v>
      </c>
      <c r="C513" s="34" t="s">
        <v>16</v>
      </c>
      <c r="D513" s="34" t="s">
        <v>1</v>
      </c>
      <c r="E513" s="34"/>
      <c r="F513" s="34"/>
      <c r="G513" s="34"/>
      <c r="H513" s="34"/>
      <c r="I513" s="34"/>
      <c r="J513" s="14">
        <v>10668690</v>
      </c>
      <c r="K513" s="14">
        <f t="shared" si="39"/>
        <v>936493</v>
      </c>
      <c r="L513" s="14">
        <f>L514</f>
        <v>11605183</v>
      </c>
      <c r="M513" s="14">
        <f>M514</f>
        <v>11605183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6">
        <v>0.64165041162504488</v>
      </c>
      <c r="AD513" s="5">
        <v>0</v>
      </c>
      <c r="AE513" s="6">
        <v>0</v>
      </c>
      <c r="AF513" s="5">
        <v>0</v>
      </c>
      <c r="AG513" s="2"/>
    </row>
    <row r="514" spans="1:33" outlineLevel="6" x14ac:dyDescent="0.25">
      <c r="A514" s="16" t="s">
        <v>161</v>
      </c>
      <c r="B514" s="33" t="s">
        <v>634</v>
      </c>
      <c r="C514" s="34" t="s">
        <v>18</v>
      </c>
      <c r="D514" s="34" t="s">
        <v>1</v>
      </c>
      <c r="E514" s="34"/>
      <c r="F514" s="34"/>
      <c r="G514" s="34"/>
      <c r="H514" s="34"/>
      <c r="I514" s="34"/>
      <c r="J514" s="14">
        <v>10668690</v>
      </c>
      <c r="K514" s="14">
        <f t="shared" si="39"/>
        <v>936493</v>
      </c>
      <c r="L514" s="14">
        <v>11605183</v>
      </c>
      <c r="M514" s="14">
        <v>11605183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6">
        <v>0.64165041162504488</v>
      </c>
      <c r="AD514" s="5">
        <v>0</v>
      </c>
      <c r="AE514" s="6">
        <v>0</v>
      </c>
      <c r="AF514" s="5">
        <v>0</v>
      </c>
      <c r="AG514" s="2"/>
    </row>
    <row r="515" spans="1:33" ht="30" outlineLevel="5" x14ac:dyDescent="0.25">
      <c r="A515" s="16" t="s">
        <v>51</v>
      </c>
      <c r="B515" s="33" t="s">
        <v>634</v>
      </c>
      <c r="C515" s="34" t="s">
        <v>3</v>
      </c>
      <c r="D515" s="34" t="s">
        <v>1</v>
      </c>
      <c r="E515" s="34"/>
      <c r="F515" s="34"/>
      <c r="G515" s="34"/>
      <c r="H515" s="34"/>
      <c r="I515" s="34"/>
      <c r="J515" s="14">
        <v>2279482</v>
      </c>
      <c r="K515" s="14">
        <f t="shared" si="39"/>
        <v>776151</v>
      </c>
      <c r="L515" s="14">
        <f>L516</f>
        <v>2940714.2</v>
      </c>
      <c r="M515" s="14">
        <f>M516</f>
        <v>3055633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6">
        <v>0.59297493465620699</v>
      </c>
      <c r="AD515" s="5">
        <v>0</v>
      </c>
      <c r="AE515" s="6">
        <v>0</v>
      </c>
      <c r="AF515" s="5">
        <v>0</v>
      </c>
      <c r="AG515" s="2"/>
    </row>
    <row r="516" spans="1:33" ht="30" outlineLevel="6" x14ac:dyDescent="0.25">
      <c r="A516" s="16" t="s">
        <v>52</v>
      </c>
      <c r="B516" s="33" t="s">
        <v>634</v>
      </c>
      <c r="C516" s="34" t="s">
        <v>5</v>
      </c>
      <c r="D516" s="34" t="s">
        <v>1</v>
      </c>
      <c r="E516" s="34"/>
      <c r="F516" s="34"/>
      <c r="G516" s="34"/>
      <c r="H516" s="34"/>
      <c r="I516" s="34"/>
      <c r="J516" s="14">
        <v>2279482</v>
      </c>
      <c r="K516" s="14">
        <f t="shared" si="39"/>
        <v>776151</v>
      </c>
      <c r="L516" s="15">
        <v>2940714.2</v>
      </c>
      <c r="M516" s="14">
        <v>3055633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6">
        <v>0.59297493465620699</v>
      </c>
      <c r="AD516" s="5">
        <v>0</v>
      </c>
      <c r="AE516" s="6">
        <v>0</v>
      </c>
      <c r="AF516" s="5">
        <v>0</v>
      </c>
      <c r="AG516" s="2"/>
    </row>
    <row r="517" spans="1:33" outlineLevel="5" x14ac:dyDescent="0.25">
      <c r="A517" s="16" t="s">
        <v>73</v>
      </c>
      <c r="B517" s="33" t="s">
        <v>634</v>
      </c>
      <c r="C517" s="34" t="s">
        <v>13</v>
      </c>
      <c r="D517" s="34" t="s">
        <v>1</v>
      </c>
      <c r="E517" s="34"/>
      <c r="F517" s="34"/>
      <c r="G517" s="34"/>
      <c r="H517" s="34"/>
      <c r="I517" s="34"/>
      <c r="J517" s="14">
        <v>14000</v>
      </c>
      <c r="K517" s="14">
        <f t="shared" si="39"/>
        <v>0</v>
      </c>
      <c r="L517" s="14">
        <f>L518</f>
        <v>14000</v>
      </c>
      <c r="M517" s="14">
        <f>M518</f>
        <v>14000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6">
        <v>2.2548571428571428E-2</v>
      </c>
      <c r="AD517" s="5">
        <v>0</v>
      </c>
      <c r="AE517" s="6">
        <v>0</v>
      </c>
      <c r="AF517" s="5">
        <v>0</v>
      </c>
      <c r="AG517" s="2"/>
    </row>
    <row r="518" spans="1:33" outlineLevel="6" x14ac:dyDescent="0.25">
      <c r="A518" s="16" t="s">
        <v>74</v>
      </c>
      <c r="B518" s="33" t="s">
        <v>634</v>
      </c>
      <c r="C518" s="34" t="s">
        <v>14</v>
      </c>
      <c r="D518" s="34" t="s">
        <v>1</v>
      </c>
      <c r="E518" s="34"/>
      <c r="F518" s="34"/>
      <c r="G518" s="34"/>
      <c r="H518" s="34"/>
      <c r="I518" s="34"/>
      <c r="J518" s="14">
        <v>14000</v>
      </c>
      <c r="K518" s="14">
        <f t="shared" si="39"/>
        <v>0</v>
      </c>
      <c r="L518" s="14">
        <v>14000</v>
      </c>
      <c r="M518" s="14">
        <v>14000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6">
        <v>2.2548571428571428E-2</v>
      </c>
      <c r="AD518" s="5">
        <v>0</v>
      </c>
      <c r="AE518" s="6">
        <v>0</v>
      </c>
      <c r="AF518" s="5">
        <v>0</v>
      </c>
      <c r="AG518" s="2"/>
    </row>
    <row r="519" spans="1:33" outlineLevel="4" x14ac:dyDescent="0.25">
      <c r="A519" s="16" t="s">
        <v>323</v>
      </c>
      <c r="B519" s="33" t="s">
        <v>635</v>
      </c>
      <c r="C519" s="34" t="s">
        <v>1</v>
      </c>
      <c r="D519" s="34" t="s">
        <v>1</v>
      </c>
      <c r="E519" s="34"/>
      <c r="F519" s="34"/>
      <c r="G519" s="34"/>
      <c r="H519" s="34"/>
      <c r="I519" s="34"/>
      <c r="J519" s="14">
        <v>1892664</v>
      </c>
      <c r="K519" s="14">
        <f t="shared" si="39"/>
        <v>165996</v>
      </c>
      <c r="L519" s="14">
        <f>L520+L522</f>
        <v>2056820</v>
      </c>
      <c r="M519" s="14">
        <f>M520+M522</f>
        <v>2058660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6">
        <v>0.71330980036604485</v>
      </c>
      <c r="AD519" s="5">
        <v>0</v>
      </c>
      <c r="AE519" s="6">
        <v>0</v>
      </c>
      <c r="AF519" s="5">
        <v>0</v>
      </c>
      <c r="AG519" s="2"/>
    </row>
    <row r="520" spans="1:33" ht="60" customHeight="1" outlineLevel="5" x14ac:dyDescent="0.25">
      <c r="A520" s="16" t="s">
        <v>104</v>
      </c>
      <c r="B520" s="33" t="s">
        <v>635</v>
      </c>
      <c r="C520" s="34" t="s">
        <v>16</v>
      </c>
      <c r="D520" s="34" t="s">
        <v>1</v>
      </c>
      <c r="E520" s="34"/>
      <c r="F520" s="34"/>
      <c r="G520" s="34"/>
      <c r="H520" s="34"/>
      <c r="I520" s="34"/>
      <c r="J520" s="14">
        <v>1848564</v>
      </c>
      <c r="K520" s="14">
        <f t="shared" si="39"/>
        <v>162235</v>
      </c>
      <c r="L520" s="14">
        <f>L521</f>
        <v>2010799</v>
      </c>
      <c r="M520" s="14">
        <f>M521</f>
        <v>2010799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6">
        <v>0.72653419270571473</v>
      </c>
      <c r="AD520" s="5">
        <v>0</v>
      </c>
      <c r="AE520" s="6">
        <v>0</v>
      </c>
      <c r="AF520" s="5">
        <v>0</v>
      </c>
      <c r="AG520" s="2"/>
    </row>
    <row r="521" spans="1:33" ht="18" customHeight="1" outlineLevel="6" x14ac:dyDescent="0.25">
      <c r="A521" s="16" t="s">
        <v>161</v>
      </c>
      <c r="B521" s="33" t="s">
        <v>635</v>
      </c>
      <c r="C521" s="34" t="s">
        <v>18</v>
      </c>
      <c r="D521" s="34" t="s">
        <v>1</v>
      </c>
      <c r="E521" s="34"/>
      <c r="F521" s="34"/>
      <c r="G521" s="34"/>
      <c r="H521" s="34"/>
      <c r="I521" s="34"/>
      <c r="J521" s="14">
        <v>1848564</v>
      </c>
      <c r="K521" s="14">
        <f t="shared" si="39"/>
        <v>162235</v>
      </c>
      <c r="L521" s="14">
        <v>2010799</v>
      </c>
      <c r="M521" s="14">
        <v>2010799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6">
        <v>0.72653419270571473</v>
      </c>
      <c r="AD521" s="5">
        <v>0</v>
      </c>
      <c r="AE521" s="6">
        <v>0</v>
      </c>
      <c r="AF521" s="5">
        <v>0</v>
      </c>
      <c r="AG521" s="2"/>
    </row>
    <row r="522" spans="1:33" ht="29.25" customHeight="1" outlineLevel="5" x14ac:dyDescent="0.25">
      <c r="A522" s="16" t="s">
        <v>51</v>
      </c>
      <c r="B522" s="33" t="s">
        <v>635</v>
      </c>
      <c r="C522" s="34" t="s">
        <v>3</v>
      </c>
      <c r="D522" s="34" t="s">
        <v>1</v>
      </c>
      <c r="E522" s="34"/>
      <c r="F522" s="34"/>
      <c r="G522" s="34"/>
      <c r="H522" s="34"/>
      <c r="I522" s="34"/>
      <c r="J522" s="14">
        <v>44100</v>
      </c>
      <c r="K522" s="14">
        <f t="shared" si="39"/>
        <v>3761</v>
      </c>
      <c r="L522" s="14">
        <f>L523</f>
        <v>46021</v>
      </c>
      <c r="M522" s="14">
        <f>M523</f>
        <v>47861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6">
        <v>0.143670532345955</v>
      </c>
      <c r="AD522" s="5">
        <v>0</v>
      </c>
      <c r="AE522" s="6">
        <v>0</v>
      </c>
      <c r="AF522" s="5">
        <v>0</v>
      </c>
      <c r="AG522" s="2"/>
    </row>
    <row r="523" spans="1:33" ht="30" outlineLevel="6" x14ac:dyDescent="0.25">
      <c r="A523" s="16" t="s">
        <v>52</v>
      </c>
      <c r="B523" s="33" t="s">
        <v>635</v>
      </c>
      <c r="C523" s="34" t="s">
        <v>5</v>
      </c>
      <c r="D523" s="34" t="s">
        <v>1</v>
      </c>
      <c r="E523" s="34"/>
      <c r="F523" s="34"/>
      <c r="G523" s="34"/>
      <c r="H523" s="34"/>
      <c r="I523" s="34"/>
      <c r="J523" s="14">
        <v>44100</v>
      </c>
      <c r="K523" s="14">
        <f t="shared" si="39"/>
        <v>3761</v>
      </c>
      <c r="L523" s="14">
        <v>46021</v>
      </c>
      <c r="M523" s="14">
        <v>47861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6">
        <v>0.143670532345955</v>
      </c>
      <c r="AD523" s="5">
        <v>0</v>
      </c>
      <c r="AE523" s="6">
        <v>0</v>
      </c>
      <c r="AF523" s="5">
        <v>0</v>
      </c>
      <c r="AG523" s="2"/>
    </row>
    <row r="524" spans="1:33" outlineLevel="1" x14ac:dyDescent="0.25">
      <c r="A524" s="16" t="s">
        <v>324</v>
      </c>
      <c r="B524" s="33" t="s">
        <v>636</v>
      </c>
      <c r="C524" s="34" t="s">
        <v>1</v>
      </c>
      <c r="D524" s="34" t="s">
        <v>1</v>
      </c>
      <c r="E524" s="34"/>
      <c r="F524" s="34"/>
      <c r="G524" s="34"/>
      <c r="H524" s="34"/>
      <c r="I524" s="34"/>
      <c r="J524" s="14">
        <v>217290835.96000001</v>
      </c>
      <c r="K524" s="14">
        <f t="shared" si="39"/>
        <v>11682053.039999992</v>
      </c>
      <c r="L524" s="14">
        <f>L525+L540+L546+L550+L556+L560</f>
        <v>228627689</v>
      </c>
      <c r="M524" s="14">
        <f>M525+M540+M546+M550+M556+M560</f>
        <v>228972889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6">
        <v>0.55215813475046982</v>
      </c>
      <c r="AD524" s="5">
        <v>0</v>
      </c>
      <c r="AE524" s="6">
        <v>0</v>
      </c>
      <c r="AF524" s="5">
        <v>0</v>
      </c>
      <c r="AG524" s="2"/>
    </row>
    <row r="525" spans="1:33" ht="45" outlineLevel="3" x14ac:dyDescent="0.25">
      <c r="A525" s="16" t="s">
        <v>325</v>
      </c>
      <c r="B525" s="33" t="s">
        <v>637</v>
      </c>
      <c r="C525" s="34" t="s">
        <v>1</v>
      </c>
      <c r="D525" s="34" t="s">
        <v>1</v>
      </c>
      <c r="E525" s="34"/>
      <c r="F525" s="34"/>
      <c r="G525" s="34"/>
      <c r="H525" s="34"/>
      <c r="I525" s="34"/>
      <c r="J525" s="14">
        <v>44225286.960000001</v>
      </c>
      <c r="K525" s="14">
        <f t="shared" si="39"/>
        <v>7887267.0399999991</v>
      </c>
      <c r="L525" s="14">
        <f>L526+L535</f>
        <v>51767354</v>
      </c>
      <c r="M525" s="14">
        <f>M526+M535</f>
        <v>52112554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6">
        <v>0.50390502785383429</v>
      </c>
      <c r="AD525" s="5">
        <v>0</v>
      </c>
      <c r="AE525" s="6">
        <v>0</v>
      </c>
      <c r="AF525" s="5">
        <v>0</v>
      </c>
      <c r="AG525" s="2"/>
    </row>
    <row r="526" spans="1:33" ht="30" outlineLevel="4" x14ac:dyDescent="0.25">
      <c r="A526" s="16" t="s">
        <v>326</v>
      </c>
      <c r="B526" s="33" t="s">
        <v>638</v>
      </c>
      <c r="C526" s="34" t="s">
        <v>1</v>
      </c>
      <c r="D526" s="34" t="s">
        <v>1</v>
      </c>
      <c r="E526" s="34"/>
      <c r="F526" s="34"/>
      <c r="G526" s="34"/>
      <c r="H526" s="34"/>
      <c r="I526" s="34"/>
      <c r="J526" s="14">
        <v>31942706.960000001</v>
      </c>
      <c r="K526" s="14">
        <f t="shared" si="39"/>
        <v>9205551.0399999991</v>
      </c>
      <c r="L526" s="14">
        <f>L527+L529+L531+L533</f>
        <v>40853058</v>
      </c>
      <c r="M526" s="14">
        <f>M527+M529+M531+M533</f>
        <v>41148258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6">
        <v>0.53552471238259036</v>
      </c>
      <c r="AD526" s="5">
        <v>0</v>
      </c>
      <c r="AE526" s="6">
        <v>0</v>
      </c>
      <c r="AF526" s="5">
        <v>0</v>
      </c>
      <c r="AG526" s="2"/>
    </row>
    <row r="527" spans="1:33" ht="63" customHeight="1" outlineLevel="5" x14ac:dyDescent="0.25">
      <c r="A527" s="16" t="s">
        <v>104</v>
      </c>
      <c r="B527" s="33" t="s">
        <v>638</v>
      </c>
      <c r="C527" s="34" t="s">
        <v>16</v>
      </c>
      <c r="D527" s="34" t="s">
        <v>1</v>
      </c>
      <c r="E527" s="34"/>
      <c r="F527" s="34"/>
      <c r="G527" s="34"/>
      <c r="H527" s="34"/>
      <c r="I527" s="34"/>
      <c r="J527" s="14">
        <v>4590041</v>
      </c>
      <c r="K527" s="14">
        <f t="shared" si="39"/>
        <v>8219017</v>
      </c>
      <c r="L527" s="14">
        <f>L528</f>
        <v>12809058</v>
      </c>
      <c r="M527" s="14">
        <f>M528</f>
        <v>12809058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6">
        <v>0.91026803900008735</v>
      </c>
      <c r="AD527" s="5">
        <v>0</v>
      </c>
      <c r="AE527" s="6">
        <v>0</v>
      </c>
      <c r="AF527" s="5">
        <v>0</v>
      </c>
      <c r="AG527" s="2"/>
    </row>
    <row r="528" spans="1:33" outlineLevel="6" x14ac:dyDescent="0.25">
      <c r="A528" s="16" t="s">
        <v>161</v>
      </c>
      <c r="B528" s="33" t="s">
        <v>638</v>
      </c>
      <c r="C528" s="34" t="s">
        <v>18</v>
      </c>
      <c r="D528" s="34" t="s">
        <v>1</v>
      </c>
      <c r="E528" s="34"/>
      <c r="F528" s="34"/>
      <c r="G528" s="34"/>
      <c r="H528" s="34"/>
      <c r="I528" s="34"/>
      <c r="J528" s="14">
        <v>4590041</v>
      </c>
      <c r="K528" s="14">
        <f t="shared" ref="K528:K591" si="42">M528-J528</f>
        <v>8219017</v>
      </c>
      <c r="L528" s="14">
        <v>12809058</v>
      </c>
      <c r="M528" s="14">
        <v>12809058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6">
        <v>0.91026803900008735</v>
      </c>
      <c r="AD528" s="5">
        <v>0</v>
      </c>
      <c r="AE528" s="6">
        <v>0</v>
      </c>
      <c r="AF528" s="5">
        <v>0</v>
      </c>
      <c r="AG528" s="2"/>
    </row>
    <row r="529" spans="1:33" ht="33" customHeight="1" outlineLevel="5" x14ac:dyDescent="0.25">
      <c r="A529" s="16" t="s">
        <v>51</v>
      </c>
      <c r="B529" s="33" t="s">
        <v>638</v>
      </c>
      <c r="C529" s="34" t="s">
        <v>3</v>
      </c>
      <c r="D529" s="34" t="s">
        <v>1</v>
      </c>
      <c r="E529" s="34"/>
      <c r="F529" s="34"/>
      <c r="G529" s="34"/>
      <c r="H529" s="34"/>
      <c r="I529" s="34"/>
      <c r="J529" s="14">
        <v>26868665.960000001</v>
      </c>
      <c r="K529" s="14">
        <f t="shared" si="42"/>
        <v>986534.03999999911</v>
      </c>
      <c r="L529" s="14">
        <f>L530</f>
        <v>27560000</v>
      </c>
      <c r="M529" s="14">
        <f>M530</f>
        <v>27855200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6">
        <v>0.48035895659816785</v>
      </c>
      <c r="AD529" s="5">
        <v>0</v>
      </c>
      <c r="AE529" s="6">
        <v>0</v>
      </c>
      <c r="AF529" s="5">
        <v>0</v>
      </c>
      <c r="AG529" s="2"/>
    </row>
    <row r="530" spans="1:33" ht="30" outlineLevel="6" x14ac:dyDescent="0.25">
      <c r="A530" s="16" t="s">
        <v>52</v>
      </c>
      <c r="B530" s="33" t="s">
        <v>638</v>
      </c>
      <c r="C530" s="34" t="s">
        <v>5</v>
      </c>
      <c r="D530" s="34" t="s">
        <v>1</v>
      </c>
      <c r="E530" s="34"/>
      <c r="F530" s="34"/>
      <c r="G530" s="34"/>
      <c r="H530" s="34"/>
      <c r="I530" s="34"/>
      <c r="J530" s="14">
        <v>26868665.960000001</v>
      </c>
      <c r="K530" s="14">
        <f t="shared" si="42"/>
        <v>986534.03999999911</v>
      </c>
      <c r="L530" s="15">
        <v>27560000</v>
      </c>
      <c r="M530" s="15">
        <v>27855200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6">
        <v>0.48035895659816785</v>
      </c>
      <c r="AD530" s="5">
        <v>0</v>
      </c>
      <c r="AE530" s="6">
        <v>0</v>
      </c>
      <c r="AF530" s="5">
        <v>0</v>
      </c>
      <c r="AG530" s="2"/>
    </row>
    <row r="531" spans="1:33" outlineLevel="5" x14ac:dyDescent="0.25">
      <c r="A531" s="16" t="s">
        <v>65</v>
      </c>
      <c r="B531" s="33" t="s">
        <v>638</v>
      </c>
      <c r="C531" s="34" t="s">
        <v>9</v>
      </c>
      <c r="D531" s="34" t="s">
        <v>1</v>
      </c>
      <c r="E531" s="34"/>
      <c r="F531" s="34"/>
      <c r="G531" s="34"/>
      <c r="H531" s="34"/>
      <c r="I531" s="34"/>
      <c r="J531" s="14">
        <v>400000</v>
      </c>
      <c r="K531" s="14">
        <f t="shared" si="42"/>
        <v>0</v>
      </c>
      <c r="L531" s="14">
        <f>L532</f>
        <v>400000</v>
      </c>
      <c r="M531" s="14">
        <f>M532</f>
        <v>400000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6">
        <v>0</v>
      </c>
      <c r="AD531" s="5">
        <v>0</v>
      </c>
      <c r="AE531" s="6">
        <v>0</v>
      </c>
      <c r="AF531" s="5">
        <v>0</v>
      </c>
      <c r="AG531" s="2"/>
    </row>
    <row r="532" spans="1:33" ht="30" outlineLevel="6" x14ac:dyDescent="0.25">
      <c r="A532" s="16" t="s">
        <v>66</v>
      </c>
      <c r="B532" s="33" t="s">
        <v>638</v>
      </c>
      <c r="C532" s="34" t="s">
        <v>10</v>
      </c>
      <c r="D532" s="34" t="s">
        <v>1</v>
      </c>
      <c r="E532" s="34"/>
      <c r="F532" s="34"/>
      <c r="G532" s="34"/>
      <c r="H532" s="34"/>
      <c r="I532" s="34"/>
      <c r="J532" s="14">
        <v>400000</v>
      </c>
      <c r="K532" s="14">
        <f t="shared" si="42"/>
        <v>0</v>
      </c>
      <c r="L532" s="14">
        <v>400000</v>
      </c>
      <c r="M532" s="14">
        <v>400000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6">
        <v>0</v>
      </c>
      <c r="AD532" s="5">
        <v>0</v>
      </c>
      <c r="AE532" s="6">
        <v>0</v>
      </c>
      <c r="AF532" s="5">
        <v>0</v>
      </c>
      <c r="AG532" s="2"/>
    </row>
    <row r="533" spans="1:33" outlineLevel="5" x14ac:dyDescent="0.25">
      <c r="A533" s="16" t="s">
        <v>73</v>
      </c>
      <c r="B533" s="33" t="s">
        <v>638</v>
      </c>
      <c r="C533" s="34" t="s">
        <v>13</v>
      </c>
      <c r="D533" s="34" t="s">
        <v>1</v>
      </c>
      <c r="E533" s="34"/>
      <c r="F533" s="34"/>
      <c r="G533" s="34"/>
      <c r="H533" s="34"/>
      <c r="I533" s="34"/>
      <c r="J533" s="14">
        <v>84000</v>
      </c>
      <c r="K533" s="14">
        <f t="shared" si="42"/>
        <v>0</v>
      </c>
      <c r="L533" s="14">
        <f>L534</f>
        <v>84000</v>
      </c>
      <c r="M533" s="14">
        <f>M534</f>
        <v>84000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6">
        <v>7.0097619047619049E-3</v>
      </c>
      <c r="AD533" s="5">
        <v>0</v>
      </c>
      <c r="AE533" s="6">
        <v>0</v>
      </c>
      <c r="AF533" s="5">
        <v>0</v>
      </c>
      <c r="AG533" s="2"/>
    </row>
    <row r="534" spans="1:33" outlineLevel="6" x14ac:dyDescent="0.25">
      <c r="A534" s="16" t="s">
        <v>74</v>
      </c>
      <c r="B534" s="33" t="s">
        <v>638</v>
      </c>
      <c r="C534" s="34" t="s">
        <v>14</v>
      </c>
      <c r="D534" s="34" t="s">
        <v>1</v>
      </c>
      <c r="E534" s="34"/>
      <c r="F534" s="34"/>
      <c r="G534" s="34"/>
      <c r="H534" s="34"/>
      <c r="I534" s="34"/>
      <c r="J534" s="14">
        <v>84000</v>
      </c>
      <c r="K534" s="14">
        <f t="shared" si="42"/>
        <v>0</v>
      </c>
      <c r="L534" s="14">
        <v>84000</v>
      </c>
      <c r="M534" s="14">
        <v>84000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6">
        <v>7.0097619047619049E-3</v>
      </c>
      <c r="AD534" s="5">
        <v>0</v>
      </c>
      <c r="AE534" s="6">
        <v>0</v>
      </c>
      <c r="AF534" s="5">
        <v>0</v>
      </c>
      <c r="AG534" s="2"/>
    </row>
    <row r="535" spans="1:33" ht="31.5" customHeight="1" outlineLevel="4" x14ac:dyDescent="0.25">
      <c r="A535" s="16" t="s">
        <v>327</v>
      </c>
      <c r="B535" s="33" t="s">
        <v>639</v>
      </c>
      <c r="C535" s="34" t="s">
        <v>1</v>
      </c>
      <c r="D535" s="34" t="s">
        <v>1</v>
      </c>
      <c r="E535" s="34"/>
      <c r="F535" s="34"/>
      <c r="G535" s="34"/>
      <c r="H535" s="34"/>
      <c r="I535" s="34"/>
      <c r="J535" s="14">
        <v>12282580</v>
      </c>
      <c r="K535" s="14">
        <f t="shared" si="42"/>
        <v>-1318284</v>
      </c>
      <c r="L535" s="14">
        <f>L536+L538</f>
        <v>10914296</v>
      </c>
      <c r="M535" s="14">
        <f>M536+M538</f>
        <v>10964296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6">
        <v>0.42227297366811284</v>
      </c>
      <c r="AD535" s="5">
        <v>0</v>
      </c>
      <c r="AE535" s="6">
        <v>0</v>
      </c>
      <c r="AF535" s="5">
        <v>0</v>
      </c>
      <c r="AG535" s="2"/>
    </row>
    <row r="536" spans="1:33" ht="61.5" customHeight="1" outlineLevel="5" x14ac:dyDescent="0.25">
      <c r="A536" s="16" t="s">
        <v>104</v>
      </c>
      <c r="B536" s="33" t="s">
        <v>639</v>
      </c>
      <c r="C536" s="34" t="s">
        <v>16</v>
      </c>
      <c r="D536" s="34" t="s">
        <v>1</v>
      </c>
      <c r="E536" s="34"/>
      <c r="F536" s="34"/>
      <c r="G536" s="34"/>
      <c r="H536" s="34"/>
      <c r="I536" s="34"/>
      <c r="J536" s="14">
        <v>562444</v>
      </c>
      <c r="K536" s="14">
        <f t="shared" si="42"/>
        <v>37556</v>
      </c>
      <c r="L536" s="14">
        <f>L537</f>
        <v>600000</v>
      </c>
      <c r="M536" s="14">
        <f>M537</f>
        <v>600000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6">
        <v>0.41780889506116836</v>
      </c>
      <c r="AD536" s="5">
        <v>0</v>
      </c>
      <c r="AE536" s="6">
        <v>0</v>
      </c>
      <c r="AF536" s="5">
        <v>0</v>
      </c>
      <c r="AG536" s="2"/>
    </row>
    <row r="537" spans="1:33" outlineLevel="6" x14ac:dyDescent="0.25">
      <c r="A537" s="16" t="s">
        <v>161</v>
      </c>
      <c r="B537" s="33" t="s">
        <v>639</v>
      </c>
      <c r="C537" s="34" t="s">
        <v>18</v>
      </c>
      <c r="D537" s="34" t="s">
        <v>1</v>
      </c>
      <c r="E537" s="34"/>
      <c r="F537" s="34"/>
      <c r="G537" s="34"/>
      <c r="H537" s="34"/>
      <c r="I537" s="34"/>
      <c r="J537" s="14">
        <v>562444</v>
      </c>
      <c r="K537" s="14">
        <f t="shared" si="42"/>
        <v>37556</v>
      </c>
      <c r="L537" s="14">
        <v>600000</v>
      </c>
      <c r="M537" s="14">
        <v>600000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6">
        <v>0.41780889506116836</v>
      </c>
      <c r="AD537" s="5">
        <v>0</v>
      </c>
      <c r="AE537" s="6">
        <v>0</v>
      </c>
      <c r="AF537" s="5">
        <v>0</v>
      </c>
      <c r="AG537" s="2"/>
    </row>
    <row r="538" spans="1:33" ht="34.5" customHeight="1" outlineLevel="5" x14ac:dyDescent="0.25">
      <c r="A538" s="16" t="s">
        <v>51</v>
      </c>
      <c r="B538" s="33" t="s">
        <v>639</v>
      </c>
      <c r="C538" s="34" t="s">
        <v>3</v>
      </c>
      <c r="D538" s="34" t="s">
        <v>1</v>
      </c>
      <c r="E538" s="34"/>
      <c r="F538" s="34"/>
      <c r="G538" s="34"/>
      <c r="H538" s="34"/>
      <c r="I538" s="34"/>
      <c r="J538" s="14">
        <v>11720136</v>
      </c>
      <c r="K538" s="14">
        <f t="shared" si="42"/>
        <v>-1355840</v>
      </c>
      <c r="L538" s="14">
        <f>L539</f>
        <v>10314296</v>
      </c>
      <c r="M538" s="14">
        <f>M539</f>
        <v>10364296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6">
        <v>0.42249252862595016</v>
      </c>
      <c r="AD538" s="5">
        <v>0</v>
      </c>
      <c r="AE538" s="6">
        <v>0</v>
      </c>
      <c r="AF538" s="5">
        <v>0</v>
      </c>
      <c r="AG538" s="2"/>
    </row>
    <row r="539" spans="1:33" ht="30" outlineLevel="6" x14ac:dyDescent="0.25">
      <c r="A539" s="16" t="s">
        <v>52</v>
      </c>
      <c r="B539" s="33" t="s">
        <v>639</v>
      </c>
      <c r="C539" s="34" t="s">
        <v>5</v>
      </c>
      <c r="D539" s="34" t="s">
        <v>1</v>
      </c>
      <c r="E539" s="34"/>
      <c r="F539" s="34"/>
      <c r="G539" s="34"/>
      <c r="H539" s="34"/>
      <c r="I539" s="34"/>
      <c r="J539" s="14">
        <v>11720136</v>
      </c>
      <c r="K539" s="14">
        <f t="shared" si="42"/>
        <v>-1355840</v>
      </c>
      <c r="L539" s="14">
        <v>10314296</v>
      </c>
      <c r="M539" s="14">
        <v>10364296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  <c r="AB539" s="5">
        <v>0</v>
      </c>
      <c r="AC539" s="6">
        <v>0.42249252862595016</v>
      </c>
      <c r="AD539" s="5">
        <v>0</v>
      </c>
      <c r="AE539" s="6">
        <v>0</v>
      </c>
      <c r="AF539" s="5">
        <v>0</v>
      </c>
      <c r="AG539" s="2"/>
    </row>
    <row r="540" spans="1:33" ht="106.5" customHeight="1" outlineLevel="3" x14ac:dyDescent="0.25">
      <c r="A540" s="16" t="s">
        <v>328</v>
      </c>
      <c r="B540" s="33" t="s">
        <v>640</v>
      </c>
      <c r="C540" s="34" t="s">
        <v>1</v>
      </c>
      <c r="D540" s="34" t="s">
        <v>1</v>
      </c>
      <c r="E540" s="34"/>
      <c r="F540" s="34"/>
      <c r="G540" s="34"/>
      <c r="H540" s="34"/>
      <c r="I540" s="34"/>
      <c r="J540" s="14">
        <v>117833682</v>
      </c>
      <c r="K540" s="14">
        <f t="shared" si="42"/>
        <v>4709692</v>
      </c>
      <c r="L540" s="14">
        <f>L541</f>
        <v>122543374</v>
      </c>
      <c r="M540" s="14">
        <f>M541</f>
        <v>122543374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6">
        <v>0.59760820552140603</v>
      </c>
      <c r="AD540" s="5">
        <v>0</v>
      </c>
      <c r="AE540" s="6">
        <v>0</v>
      </c>
      <c r="AF540" s="5">
        <v>0</v>
      </c>
      <c r="AG540" s="2"/>
    </row>
    <row r="541" spans="1:33" ht="110.25" customHeight="1" outlineLevel="4" x14ac:dyDescent="0.25">
      <c r="A541" s="16" t="s">
        <v>859</v>
      </c>
      <c r="B541" s="33" t="s">
        <v>860</v>
      </c>
      <c r="C541" s="34" t="s">
        <v>1</v>
      </c>
      <c r="D541" s="34" t="s">
        <v>1</v>
      </c>
      <c r="E541" s="34"/>
      <c r="F541" s="34"/>
      <c r="G541" s="34"/>
      <c r="H541" s="34"/>
      <c r="I541" s="34"/>
      <c r="J541" s="14">
        <v>117833682</v>
      </c>
      <c r="K541" s="14">
        <f t="shared" si="42"/>
        <v>4709692</v>
      </c>
      <c r="L541" s="14">
        <f>L542+L544</f>
        <v>122543374</v>
      </c>
      <c r="M541" s="14">
        <f>M542+M544</f>
        <v>122543374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6">
        <v>0.59760820552140603</v>
      </c>
      <c r="AD541" s="5">
        <v>0</v>
      </c>
      <c r="AE541" s="6">
        <v>0</v>
      </c>
      <c r="AF541" s="5">
        <v>0</v>
      </c>
      <c r="AG541" s="2"/>
    </row>
    <row r="542" spans="1:33" ht="62.25" customHeight="1" outlineLevel="5" x14ac:dyDescent="0.25">
      <c r="A542" s="16" t="s">
        <v>102</v>
      </c>
      <c r="B542" s="33" t="s">
        <v>860</v>
      </c>
      <c r="C542" s="34" t="s">
        <v>16</v>
      </c>
      <c r="D542" s="34" t="s">
        <v>1</v>
      </c>
      <c r="E542" s="34"/>
      <c r="F542" s="34"/>
      <c r="G542" s="34"/>
      <c r="H542" s="34"/>
      <c r="I542" s="34"/>
      <c r="J542" s="14">
        <v>116655346</v>
      </c>
      <c r="K542" s="14">
        <f t="shared" si="42"/>
        <v>4662595</v>
      </c>
      <c r="L542" s="14">
        <f>L543</f>
        <v>121317941</v>
      </c>
      <c r="M542" s="14">
        <f>M543</f>
        <v>121317941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6">
        <v>0.5950032217983392</v>
      </c>
      <c r="AD542" s="5">
        <v>0</v>
      </c>
      <c r="AE542" s="6">
        <v>0</v>
      </c>
      <c r="AF542" s="5">
        <v>0</v>
      </c>
      <c r="AG542" s="2"/>
    </row>
    <row r="543" spans="1:33" ht="24" customHeight="1" outlineLevel="6" x14ac:dyDescent="0.25">
      <c r="A543" s="16" t="s">
        <v>161</v>
      </c>
      <c r="B543" s="33" t="s">
        <v>860</v>
      </c>
      <c r="C543" s="34" t="s">
        <v>18</v>
      </c>
      <c r="D543" s="34" t="s">
        <v>1</v>
      </c>
      <c r="E543" s="34"/>
      <c r="F543" s="34"/>
      <c r="G543" s="34"/>
      <c r="H543" s="34"/>
      <c r="I543" s="34"/>
      <c r="J543" s="14">
        <v>116655346</v>
      </c>
      <c r="K543" s="14">
        <f t="shared" si="42"/>
        <v>4662595</v>
      </c>
      <c r="L543" s="14">
        <v>121317941</v>
      </c>
      <c r="M543" s="14">
        <v>121317941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6">
        <v>0.5950032217983392</v>
      </c>
      <c r="AD543" s="5">
        <v>0</v>
      </c>
      <c r="AE543" s="6">
        <v>0</v>
      </c>
      <c r="AF543" s="5">
        <v>0</v>
      </c>
      <c r="AG543" s="2"/>
    </row>
    <row r="544" spans="1:33" ht="33" customHeight="1" outlineLevel="5" x14ac:dyDescent="0.25">
      <c r="A544" s="16" t="s">
        <v>50</v>
      </c>
      <c r="B544" s="33" t="s">
        <v>860</v>
      </c>
      <c r="C544" s="34" t="s">
        <v>3</v>
      </c>
      <c r="D544" s="34" t="s">
        <v>1</v>
      </c>
      <c r="E544" s="34"/>
      <c r="F544" s="34"/>
      <c r="G544" s="34"/>
      <c r="H544" s="34"/>
      <c r="I544" s="34"/>
      <c r="J544" s="14">
        <v>1178336</v>
      </c>
      <c r="K544" s="14">
        <f t="shared" si="42"/>
        <v>47097</v>
      </c>
      <c r="L544" s="14">
        <f>L545</f>
        <v>1225433</v>
      </c>
      <c r="M544" s="14">
        <f>M545</f>
        <v>1225433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6">
        <v>0.85550177538494965</v>
      </c>
      <c r="AD544" s="5">
        <v>0</v>
      </c>
      <c r="AE544" s="6">
        <v>0</v>
      </c>
      <c r="AF544" s="5">
        <v>0</v>
      </c>
      <c r="AG544" s="2"/>
    </row>
    <row r="545" spans="1:33" ht="30" outlineLevel="6" x14ac:dyDescent="0.25">
      <c r="A545" s="16" t="s">
        <v>52</v>
      </c>
      <c r="B545" s="33" t="s">
        <v>860</v>
      </c>
      <c r="C545" s="34" t="s">
        <v>5</v>
      </c>
      <c r="D545" s="34" t="s">
        <v>1</v>
      </c>
      <c r="E545" s="34"/>
      <c r="F545" s="34"/>
      <c r="G545" s="34"/>
      <c r="H545" s="34"/>
      <c r="I545" s="34"/>
      <c r="J545" s="14">
        <v>1178336</v>
      </c>
      <c r="K545" s="14">
        <f t="shared" si="42"/>
        <v>47097</v>
      </c>
      <c r="L545" s="14">
        <v>1225433</v>
      </c>
      <c r="M545" s="14">
        <v>1225433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  <c r="AB545" s="5">
        <v>0</v>
      </c>
      <c r="AC545" s="6">
        <v>0.85550177538494965</v>
      </c>
      <c r="AD545" s="5">
        <v>0</v>
      </c>
      <c r="AE545" s="6">
        <v>0</v>
      </c>
      <c r="AF545" s="5">
        <v>0</v>
      </c>
      <c r="AG545" s="2"/>
    </row>
    <row r="546" spans="1:33" ht="45.75" customHeight="1" outlineLevel="3" x14ac:dyDescent="0.25">
      <c r="A546" s="16" t="s">
        <v>329</v>
      </c>
      <c r="B546" s="33" t="s">
        <v>641</v>
      </c>
      <c r="C546" s="34" t="s">
        <v>1</v>
      </c>
      <c r="D546" s="34" t="s">
        <v>1</v>
      </c>
      <c r="E546" s="34"/>
      <c r="F546" s="34"/>
      <c r="G546" s="34"/>
      <c r="H546" s="34"/>
      <c r="I546" s="34"/>
      <c r="J546" s="14">
        <v>169395</v>
      </c>
      <c r="K546" s="14">
        <f t="shared" si="42"/>
        <v>0</v>
      </c>
      <c r="L546" s="14">
        <f t="shared" ref="L546:M548" si="43">L547</f>
        <v>169395</v>
      </c>
      <c r="M546" s="14">
        <f t="shared" si="43"/>
        <v>169395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  <c r="AB546" s="5">
        <v>0</v>
      </c>
      <c r="AC546" s="6">
        <v>0.17441423890905872</v>
      </c>
      <c r="AD546" s="5">
        <v>0</v>
      </c>
      <c r="AE546" s="6">
        <v>0</v>
      </c>
      <c r="AF546" s="5">
        <v>0</v>
      </c>
      <c r="AG546" s="2"/>
    </row>
    <row r="547" spans="1:33" ht="65.25" customHeight="1" outlineLevel="4" x14ac:dyDescent="0.25">
      <c r="A547" s="16" t="s">
        <v>330</v>
      </c>
      <c r="B547" s="33" t="s">
        <v>642</v>
      </c>
      <c r="C547" s="34" t="s">
        <v>1</v>
      </c>
      <c r="D547" s="34" t="s">
        <v>1</v>
      </c>
      <c r="E547" s="34"/>
      <c r="F547" s="34"/>
      <c r="G547" s="34"/>
      <c r="H547" s="34"/>
      <c r="I547" s="34"/>
      <c r="J547" s="14">
        <v>169395</v>
      </c>
      <c r="K547" s="14">
        <f t="shared" si="42"/>
        <v>0</v>
      </c>
      <c r="L547" s="14">
        <f t="shared" si="43"/>
        <v>169395</v>
      </c>
      <c r="M547" s="14">
        <f t="shared" si="43"/>
        <v>169395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  <c r="AB547" s="5">
        <v>0</v>
      </c>
      <c r="AC547" s="6">
        <v>0.17441423890905872</v>
      </c>
      <c r="AD547" s="5">
        <v>0</v>
      </c>
      <c r="AE547" s="6">
        <v>0</v>
      </c>
      <c r="AF547" s="5">
        <v>0</v>
      </c>
      <c r="AG547" s="2"/>
    </row>
    <row r="548" spans="1:33" outlineLevel="5" x14ac:dyDescent="0.25">
      <c r="A548" s="16" t="s">
        <v>83</v>
      </c>
      <c r="B548" s="33" t="s">
        <v>642</v>
      </c>
      <c r="C548" s="34" t="s">
        <v>9</v>
      </c>
      <c r="D548" s="34" t="s">
        <v>1</v>
      </c>
      <c r="E548" s="34"/>
      <c r="F548" s="34"/>
      <c r="G548" s="34"/>
      <c r="H548" s="34"/>
      <c r="I548" s="34"/>
      <c r="J548" s="14">
        <v>169395</v>
      </c>
      <c r="K548" s="14">
        <f t="shared" si="42"/>
        <v>0</v>
      </c>
      <c r="L548" s="14">
        <f t="shared" si="43"/>
        <v>169395</v>
      </c>
      <c r="M548" s="14">
        <f t="shared" si="43"/>
        <v>169395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6">
        <v>0.17441423890905872</v>
      </c>
      <c r="AD548" s="5">
        <v>0</v>
      </c>
      <c r="AE548" s="6">
        <v>0</v>
      </c>
      <c r="AF548" s="5">
        <v>0</v>
      </c>
      <c r="AG548" s="2"/>
    </row>
    <row r="549" spans="1:33" ht="30" outlineLevel="6" x14ac:dyDescent="0.25">
      <c r="A549" s="16" t="s">
        <v>66</v>
      </c>
      <c r="B549" s="33" t="s">
        <v>642</v>
      </c>
      <c r="C549" s="34" t="s">
        <v>10</v>
      </c>
      <c r="D549" s="34" t="s">
        <v>1</v>
      </c>
      <c r="E549" s="34"/>
      <c r="F549" s="34"/>
      <c r="G549" s="34"/>
      <c r="H549" s="34"/>
      <c r="I549" s="34"/>
      <c r="J549" s="14">
        <v>169395</v>
      </c>
      <c r="K549" s="14">
        <f t="shared" si="42"/>
        <v>0</v>
      </c>
      <c r="L549" s="14">
        <v>169395</v>
      </c>
      <c r="M549" s="14">
        <v>169395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6">
        <v>0.17441423890905872</v>
      </c>
      <c r="AD549" s="5">
        <v>0</v>
      </c>
      <c r="AE549" s="6">
        <v>0</v>
      </c>
      <c r="AF549" s="5">
        <v>0</v>
      </c>
      <c r="AG549" s="2"/>
    </row>
    <row r="550" spans="1:33" ht="45" outlineLevel="3" x14ac:dyDescent="0.25">
      <c r="A550" s="16" t="s">
        <v>331</v>
      </c>
      <c r="B550" s="33" t="s">
        <v>643</v>
      </c>
      <c r="C550" s="34" t="s">
        <v>1</v>
      </c>
      <c r="D550" s="34" t="s">
        <v>1</v>
      </c>
      <c r="E550" s="34"/>
      <c r="F550" s="34"/>
      <c r="G550" s="34"/>
      <c r="H550" s="34"/>
      <c r="I550" s="34"/>
      <c r="J550" s="14">
        <v>24739234</v>
      </c>
      <c r="K550" s="14">
        <f t="shared" si="42"/>
        <v>-446668</v>
      </c>
      <c r="L550" s="14">
        <f>L551</f>
        <v>24292566</v>
      </c>
      <c r="M550" s="14">
        <f>M551</f>
        <v>24292566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6">
        <v>0.61828886052009535</v>
      </c>
      <c r="AD550" s="5">
        <v>0</v>
      </c>
      <c r="AE550" s="6">
        <v>0</v>
      </c>
      <c r="AF550" s="5">
        <v>0</v>
      </c>
      <c r="AG550" s="2"/>
    </row>
    <row r="551" spans="1:33" ht="48" customHeight="1" outlineLevel="4" x14ac:dyDescent="0.25">
      <c r="A551" s="16" t="s">
        <v>332</v>
      </c>
      <c r="B551" s="33" t="s">
        <v>861</v>
      </c>
      <c r="C551" s="34" t="s">
        <v>1</v>
      </c>
      <c r="D551" s="34" t="s">
        <v>1</v>
      </c>
      <c r="E551" s="34"/>
      <c r="F551" s="34"/>
      <c r="G551" s="34"/>
      <c r="H551" s="34"/>
      <c r="I551" s="34"/>
      <c r="J551" s="14">
        <v>24739234</v>
      </c>
      <c r="K551" s="14">
        <f t="shared" si="42"/>
        <v>-446668</v>
      </c>
      <c r="L551" s="14">
        <f>L552+L554</f>
        <v>24292566</v>
      </c>
      <c r="M551" s="14">
        <f>M552+M554</f>
        <v>24292566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6">
        <v>0.61828886052009535</v>
      </c>
      <c r="AD551" s="5">
        <v>0</v>
      </c>
      <c r="AE551" s="6">
        <v>0</v>
      </c>
      <c r="AF551" s="5">
        <v>0</v>
      </c>
      <c r="AG551" s="2"/>
    </row>
    <row r="552" spans="1:33" ht="70.5" customHeight="1" outlineLevel="5" x14ac:dyDescent="0.25">
      <c r="A552" s="16" t="s">
        <v>104</v>
      </c>
      <c r="B552" s="33" t="s">
        <v>861</v>
      </c>
      <c r="C552" s="34" t="s">
        <v>16</v>
      </c>
      <c r="D552" s="34" t="s">
        <v>1</v>
      </c>
      <c r="E552" s="34"/>
      <c r="F552" s="34"/>
      <c r="G552" s="34"/>
      <c r="H552" s="34"/>
      <c r="I552" s="34"/>
      <c r="J552" s="14">
        <v>23502272</v>
      </c>
      <c r="K552" s="14">
        <f t="shared" si="42"/>
        <v>790294</v>
      </c>
      <c r="L552" s="14">
        <f>L553</f>
        <v>24292566</v>
      </c>
      <c r="M552" s="14">
        <f>M553</f>
        <v>24292566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6">
        <v>0.6001742457069682</v>
      </c>
      <c r="AD552" s="5">
        <v>0</v>
      </c>
      <c r="AE552" s="6">
        <v>0</v>
      </c>
      <c r="AF552" s="5">
        <v>0</v>
      </c>
      <c r="AG552" s="2"/>
    </row>
    <row r="553" spans="1:33" outlineLevel="6" x14ac:dyDescent="0.25">
      <c r="A553" s="16" t="s">
        <v>161</v>
      </c>
      <c r="B553" s="33" t="s">
        <v>861</v>
      </c>
      <c r="C553" s="34" t="s">
        <v>18</v>
      </c>
      <c r="D553" s="34" t="s">
        <v>1</v>
      </c>
      <c r="E553" s="34"/>
      <c r="F553" s="34"/>
      <c r="G553" s="34"/>
      <c r="H553" s="34"/>
      <c r="I553" s="34"/>
      <c r="J553" s="14">
        <v>23502272</v>
      </c>
      <c r="K553" s="14">
        <f t="shared" si="42"/>
        <v>790294</v>
      </c>
      <c r="L553" s="14">
        <v>24292566</v>
      </c>
      <c r="M553" s="14">
        <v>24292566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  <c r="AB553" s="5">
        <v>0</v>
      </c>
      <c r="AC553" s="6">
        <v>0.6001742457069682</v>
      </c>
      <c r="AD553" s="5">
        <v>0</v>
      </c>
      <c r="AE553" s="6">
        <v>0</v>
      </c>
      <c r="AF553" s="5">
        <v>0</v>
      </c>
      <c r="AG553" s="2"/>
    </row>
    <row r="554" spans="1:33" ht="36.75" hidden="1" customHeight="1" outlineLevel="5" x14ac:dyDescent="0.25">
      <c r="A554" s="16" t="s">
        <v>50</v>
      </c>
      <c r="B554" s="33" t="s">
        <v>861</v>
      </c>
      <c r="C554" s="34" t="s">
        <v>3</v>
      </c>
      <c r="D554" s="34" t="s">
        <v>1</v>
      </c>
      <c r="E554" s="34"/>
      <c r="F554" s="34"/>
      <c r="G554" s="34"/>
      <c r="H554" s="34"/>
      <c r="I554" s="34"/>
      <c r="J554" s="14">
        <v>1236962</v>
      </c>
      <c r="K554" s="14">
        <f t="shared" si="42"/>
        <v>-1236962</v>
      </c>
      <c r="L554" s="14">
        <f>L555</f>
        <v>0</v>
      </c>
      <c r="M554" s="14">
        <f>M555</f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  <c r="AB554" s="5">
        <v>0</v>
      </c>
      <c r="AC554" s="6">
        <v>0.96246645410287457</v>
      </c>
      <c r="AD554" s="5">
        <v>0</v>
      </c>
      <c r="AE554" s="6">
        <v>0</v>
      </c>
      <c r="AF554" s="5">
        <v>0</v>
      </c>
      <c r="AG554" s="2"/>
    </row>
    <row r="555" spans="1:33" ht="30" hidden="1" outlineLevel="6" x14ac:dyDescent="0.25">
      <c r="A555" s="16" t="s">
        <v>52</v>
      </c>
      <c r="B555" s="33" t="s">
        <v>861</v>
      </c>
      <c r="C555" s="34" t="s">
        <v>5</v>
      </c>
      <c r="D555" s="34" t="s">
        <v>1</v>
      </c>
      <c r="E555" s="34"/>
      <c r="F555" s="34"/>
      <c r="G555" s="34"/>
      <c r="H555" s="34"/>
      <c r="I555" s="34"/>
      <c r="J555" s="14">
        <v>1236962</v>
      </c>
      <c r="K555" s="14">
        <f t="shared" si="42"/>
        <v>-1236962</v>
      </c>
      <c r="L555" s="14"/>
      <c r="M555" s="14"/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6">
        <v>0.96246645410287457</v>
      </c>
      <c r="AD555" s="5">
        <v>0</v>
      </c>
      <c r="AE555" s="6">
        <v>0</v>
      </c>
      <c r="AF555" s="5">
        <v>0</v>
      </c>
      <c r="AG555" s="2"/>
    </row>
    <row r="556" spans="1:33" ht="51" customHeight="1" outlineLevel="3" collapsed="1" x14ac:dyDescent="0.25">
      <c r="A556" s="16" t="s">
        <v>333</v>
      </c>
      <c r="B556" s="33" t="s">
        <v>644</v>
      </c>
      <c r="C556" s="34" t="s">
        <v>1</v>
      </c>
      <c r="D556" s="34" t="s">
        <v>1</v>
      </c>
      <c r="E556" s="34"/>
      <c r="F556" s="34"/>
      <c r="G556" s="34"/>
      <c r="H556" s="34"/>
      <c r="I556" s="34"/>
      <c r="J556" s="14">
        <v>30273238</v>
      </c>
      <c r="K556" s="14">
        <f t="shared" si="42"/>
        <v>-473238</v>
      </c>
      <c r="L556" s="14">
        <f t="shared" ref="L556:M558" si="44">L557</f>
        <v>29800000</v>
      </c>
      <c r="M556" s="14">
        <f t="shared" si="44"/>
        <v>29800000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6">
        <v>0.39403850655156214</v>
      </c>
      <c r="AD556" s="5">
        <v>0</v>
      </c>
      <c r="AE556" s="6">
        <v>0</v>
      </c>
      <c r="AF556" s="5">
        <v>0</v>
      </c>
      <c r="AG556" s="2"/>
    </row>
    <row r="557" spans="1:33" ht="30" outlineLevel="4" x14ac:dyDescent="0.25">
      <c r="A557" s="16" t="s">
        <v>334</v>
      </c>
      <c r="B557" s="33" t="s">
        <v>645</v>
      </c>
      <c r="C557" s="34" t="s">
        <v>1</v>
      </c>
      <c r="D557" s="34" t="s">
        <v>1</v>
      </c>
      <c r="E557" s="34"/>
      <c r="F557" s="34"/>
      <c r="G557" s="34"/>
      <c r="H557" s="34"/>
      <c r="I557" s="34"/>
      <c r="J557" s="14">
        <v>30273238</v>
      </c>
      <c r="K557" s="14">
        <f t="shared" si="42"/>
        <v>-473238</v>
      </c>
      <c r="L557" s="14">
        <f t="shared" si="44"/>
        <v>29800000</v>
      </c>
      <c r="M557" s="14">
        <f t="shared" si="44"/>
        <v>29800000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6">
        <v>0.39403850655156214</v>
      </c>
      <c r="AD557" s="5">
        <v>0</v>
      </c>
      <c r="AE557" s="6">
        <v>0</v>
      </c>
      <c r="AF557" s="5">
        <v>0</v>
      </c>
      <c r="AG557" s="2"/>
    </row>
    <row r="558" spans="1:33" ht="33" customHeight="1" outlineLevel="5" x14ac:dyDescent="0.25">
      <c r="A558" s="16" t="s">
        <v>51</v>
      </c>
      <c r="B558" s="33" t="s">
        <v>645</v>
      </c>
      <c r="C558" s="34" t="s">
        <v>3</v>
      </c>
      <c r="D558" s="34" t="s">
        <v>1</v>
      </c>
      <c r="E558" s="34"/>
      <c r="F558" s="34"/>
      <c r="G558" s="34"/>
      <c r="H558" s="34"/>
      <c r="I558" s="34"/>
      <c r="J558" s="14">
        <v>30273238</v>
      </c>
      <c r="K558" s="14">
        <f t="shared" si="42"/>
        <v>-473238</v>
      </c>
      <c r="L558" s="14">
        <f t="shared" si="44"/>
        <v>29800000</v>
      </c>
      <c r="M558" s="14">
        <f t="shared" si="44"/>
        <v>29800000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6">
        <v>0.39403850655156214</v>
      </c>
      <c r="AD558" s="5">
        <v>0</v>
      </c>
      <c r="AE558" s="6">
        <v>0</v>
      </c>
      <c r="AF558" s="5">
        <v>0</v>
      </c>
      <c r="AG558" s="2"/>
    </row>
    <row r="559" spans="1:33" ht="30" outlineLevel="6" x14ac:dyDescent="0.25">
      <c r="A559" s="16" t="s">
        <v>52</v>
      </c>
      <c r="B559" s="33" t="s">
        <v>645</v>
      </c>
      <c r="C559" s="34" t="s">
        <v>5</v>
      </c>
      <c r="D559" s="34" t="s">
        <v>1</v>
      </c>
      <c r="E559" s="34"/>
      <c r="F559" s="34"/>
      <c r="G559" s="34"/>
      <c r="H559" s="34"/>
      <c r="I559" s="34"/>
      <c r="J559" s="14">
        <v>30273238</v>
      </c>
      <c r="K559" s="14">
        <f t="shared" si="42"/>
        <v>-473238</v>
      </c>
      <c r="L559" s="14">
        <v>29800000</v>
      </c>
      <c r="M559" s="14">
        <v>29800000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6">
        <v>0.39403850655156214</v>
      </c>
      <c r="AD559" s="5">
        <v>0</v>
      </c>
      <c r="AE559" s="6">
        <v>0</v>
      </c>
      <c r="AF559" s="5">
        <v>0</v>
      </c>
      <c r="AG559" s="2"/>
    </row>
    <row r="560" spans="1:33" ht="46.5" customHeight="1" outlineLevel="3" x14ac:dyDescent="0.25">
      <c r="A560" s="16" t="s">
        <v>335</v>
      </c>
      <c r="B560" s="33" t="s">
        <v>646</v>
      </c>
      <c r="C560" s="34" t="s">
        <v>1</v>
      </c>
      <c r="D560" s="34" t="s">
        <v>1</v>
      </c>
      <c r="E560" s="34"/>
      <c r="F560" s="34"/>
      <c r="G560" s="34"/>
      <c r="H560" s="34"/>
      <c r="I560" s="34"/>
      <c r="J560" s="14">
        <v>50000</v>
      </c>
      <c r="K560" s="14">
        <f t="shared" si="42"/>
        <v>5000</v>
      </c>
      <c r="L560" s="14">
        <f t="shared" ref="L560:M562" si="45">L561</f>
        <v>55000</v>
      </c>
      <c r="M560" s="14">
        <f t="shared" si="45"/>
        <v>55000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6">
        <v>0</v>
      </c>
      <c r="AD560" s="5">
        <v>0</v>
      </c>
      <c r="AE560" s="6">
        <v>0</v>
      </c>
      <c r="AF560" s="5">
        <v>0</v>
      </c>
      <c r="AG560" s="2"/>
    </row>
    <row r="561" spans="1:33" ht="45" customHeight="1" outlineLevel="4" x14ac:dyDescent="0.25">
      <c r="A561" s="16" t="s">
        <v>336</v>
      </c>
      <c r="B561" s="33" t="s">
        <v>647</v>
      </c>
      <c r="C561" s="34" t="s">
        <v>1</v>
      </c>
      <c r="D561" s="34" t="s">
        <v>1</v>
      </c>
      <c r="E561" s="34"/>
      <c r="F561" s="34"/>
      <c r="G561" s="34"/>
      <c r="H561" s="34"/>
      <c r="I561" s="34"/>
      <c r="J561" s="14">
        <v>50000</v>
      </c>
      <c r="K561" s="14">
        <f t="shared" si="42"/>
        <v>5000</v>
      </c>
      <c r="L561" s="14">
        <f t="shared" si="45"/>
        <v>55000</v>
      </c>
      <c r="M561" s="14">
        <f t="shared" si="45"/>
        <v>55000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6">
        <v>0</v>
      </c>
      <c r="AD561" s="5">
        <v>0</v>
      </c>
      <c r="AE561" s="6">
        <v>0</v>
      </c>
      <c r="AF561" s="5">
        <v>0</v>
      </c>
      <c r="AG561" s="2"/>
    </row>
    <row r="562" spans="1:33" ht="35.25" customHeight="1" outlineLevel="5" x14ac:dyDescent="0.25">
      <c r="A562" s="16" t="s">
        <v>51</v>
      </c>
      <c r="B562" s="33" t="s">
        <v>647</v>
      </c>
      <c r="C562" s="34" t="s">
        <v>3</v>
      </c>
      <c r="D562" s="34" t="s">
        <v>1</v>
      </c>
      <c r="E562" s="34"/>
      <c r="F562" s="34"/>
      <c r="G562" s="34"/>
      <c r="H562" s="34"/>
      <c r="I562" s="34"/>
      <c r="J562" s="14">
        <v>50000</v>
      </c>
      <c r="K562" s="14">
        <f t="shared" si="42"/>
        <v>5000</v>
      </c>
      <c r="L562" s="14">
        <f t="shared" si="45"/>
        <v>55000</v>
      </c>
      <c r="M562" s="14">
        <f t="shared" si="45"/>
        <v>55000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6">
        <v>0</v>
      </c>
      <c r="AD562" s="5">
        <v>0</v>
      </c>
      <c r="AE562" s="6">
        <v>0</v>
      </c>
      <c r="AF562" s="5">
        <v>0</v>
      </c>
      <c r="AG562" s="2"/>
    </row>
    <row r="563" spans="1:33" ht="30" outlineLevel="6" x14ac:dyDescent="0.25">
      <c r="A563" s="16" t="s">
        <v>52</v>
      </c>
      <c r="B563" s="33" t="s">
        <v>647</v>
      </c>
      <c r="C563" s="34" t="s">
        <v>5</v>
      </c>
      <c r="D563" s="34" t="s">
        <v>1</v>
      </c>
      <c r="E563" s="34"/>
      <c r="F563" s="34"/>
      <c r="G563" s="34"/>
      <c r="H563" s="34"/>
      <c r="I563" s="34"/>
      <c r="J563" s="14">
        <v>50000</v>
      </c>
      <c r="K563" s="14">
        <f t="shared" si="42"/>
        <v>5000</v>
      </c>
      <c r="L563" s="14">
        <v>55000</v>
      </c>
      <c r="M563" s="14">
        <v>55000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6">
        <v>0</v>
      </c>
      <c r="AD563" s="5">
        <v>0</v>
      </c>
      <c r="AE563" s="6">
        <v>0</v>
      </c>
      <c r="AF563" s="5">
        <v>0</v>
      </c>
      <c r="AG563" s="2"/>
    </row>
    <row r="564" spans="1:33" ht="21.75" customHeight="1" outlineLevel="1" x14ac:dyDescent="0.25">
      <c r="A564" s="16" t="s">
        <v>337</v>
      </c>
      <c r="B564" s="33" t="s">
        <v>648</v>
      </c>
      <c r="C564" s="34" t="s">
        <v>1</v>
      </c>
      <c r="D564" s="34" t="s">
        <v>1</v>
      </c>
      <c r="E564" s="34"/>
      <c r="F564" s="34"/>
      <c r="G564" s="34"/>
      <c r="H564" s="34"/>
      <c r="I564" s="34"/>
      <c r="J564" s="14">
        <v>419628880.48000002</v>
      </c>
      <c r="K564" s="14">
        <f t="shared" si="42"/>
        <v>17551068.939999998</v>
      </c>
      <c r="L564" s="14">
        <f>L566+L579+L585+L589+L596+L600+L604+L608+L622+L629+L633</f>
        <v>466614033.09000003</v>
      </c>
      <c r="M564" s="14">
        <f>M566+M579+M585+M589+M596+M600+M604+M608+M622+M629+M633</f>
        <v>437179949.42000002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6">
        <v>0.60097294623763842</v>
      </c>
      <c r="AD564" s="5">
        <v>0</v>
      </c>
      <c r="AE564" s="6">
        <v>0</v>
      </c>
      <c r="AF564" s="5">
        <v>0</v>
      </c>
      <c r="AG564" s="2"/>
    </row>
    <row r="565" spans="1:33" hidden="1" outlineLevel="2" x14ac:dyDescent="0.25">
      <c r="A565" s="16" t="s">
        <v>337</v>
      </c>
      <c r="B565" s="33" t="s">
        <v>28</v>
      </c>
      <c r="C565" s="34" t="s">
        <v>1</v>
      </c>
      <c r="D565" s="34" t="s">
        <v>1</v>
      </c>
      <c r="E565" s="34"/>
      <c r="F565" s="34"/>
      <c r="G565" s="34"/>
      <c r="H565" s="34"/>
      <c r="I565" s="34"/>
      <c r="J565" s="14">
        <v>401927560.48000002</v>
      </c>
      <c r="K565" s="14">
        <f t="shared" si="42"/>
        <v>7245816.1200000048</v>
      </c>
      <c r="L565" s="14">
        <v>409173376.60000002</v>
      </c>
      <c r="M565" s="14">
        <v>409173376.60000002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6">
        <v>0.599218939871759</v>
      </c>
      <c r="AD565" s="5">
        <v>0</v>
      </c>
      <c r="AE565" s="6">
        <v>0</v>
      </c>
      <c r="AF565" s="5">
        <v>0</v>
      </c>
      <c r="AG565" s="2"/>
    </row>
    <row r="566" spans="1:33" ht="45" outlineLevel="3" x14ac:dyDescent="0.25">
      <c r="A566" s="16" t="s">
        <v>338</v>
      </c>
      <c r="B566" s="33" t="s">
        <v>649</v>
      </c>
      <c r="C566" s="34" t="s">
        <v>1</v>
      </c>
      <c r="D566" s="34" t="s">
        <v>1</v>
      </c>
      <c r="E566" s="34"/>
      <c r="F566" s="34"/>
      <c r="G566" s="34"/>
      <c r="H566" s="34"/>
      <c r="I566" s="34"/>
      <c r="J566" s="14">
        <v>41210357.479999997</v>
      </c>
      <c r="K566" s="14">
        <f t="shared" si="42"/>
        <v>2521346.5200000033</v>
      </c>
      <c r="L566" s="14">
        <f>L567+L574</f>
        <v>43631704</v>
      </c>
      <c r="M566" s="14">
        <f>M567+M574</f>
        <v>43731704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6">
        <v>0.60616905604430482</v>
      </c>
      <c r="AD566" s="5">
        <v>0</v>
      </c>
      <c r="AE566" s="6">
        <v>0</v>
      </c>
      <c r="AF566" s="5">
        <v>0</v>
      </c>
      <c r="AG566" s="2"/>
    </row>
    <row r="567" spans="1:33" outlineLevel="4" x14ac:dyDescent="0.25">
      <c r="A567" s="16" t="s">
        <v>339</v>
      </c>
      <c r="B567" s="33" t="s">
        <v>650</v>
      </c>
      <c r="C567" s="34" t="s">
        <v>1</v>
      </c>
      <c r="D567" s="34" t="s">
        <v>1</v>
      </c>
      <c r="E567" s="34"/>
      <c r="F567" s="34"/>
      <c r="G567" s="34"/>
      <c r="H567" s="34"/>
      <c r="I567" s="34"/>
      <c r="J567" s="14">
        <v>40312957.479999997</v>
      </c>
      <c r="K567" s="14">
        <f t="shared" si="42"/>
        <v>2283042.5200000033</v>
      </c>
      <c r="L567" s="14">
        <f>L568+L570+L572</f>
        <v>42596000</v>
      </c>
      <c r="M567" s="14">
        <f>M568+M570+M572</f>
        <v>42596000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6">
        <v>0.6111684240733557</v>
      </c>
      <c r="AD567" s="5">
        <v>0</v>
      </c>
      <c r="AE567" s="6">
        <v>0</v>
      </c>
      <c r="AF567" s="5">
        <v>0</v>
      </c>
      <c r="AG567" s="2"/>
    </row>
    <row r="568" spans="1:33" ht="66.75" customHeight="1" outlineLevel="5" x14ac:dyDescent="0.25">
      <c r="A568" s="16" t="s">
        <v>104</v>
      </c>
      <c r="B568" s="33" t="s">
        <v>650</v>
      </c>
      <c r="C568" s="34" t="s">
        <v>16</v>
      </c>
      <c r="D568" s="34" t="s">
        <v>1</v>
      </c>
      <c r="E568" s="34"/>
      <c r="F568" s="34"/>
      <c r="G568" s="34"/>
      <c r="H568" s="34"/>
      <c r="I568" s="34"/>
      <c r="J568" s="14">
        <v>1546300</v>
      </c>
      <c r="K568" s="14">
        <f t="shared" si="42"/>
        <v>170700</v>
      </c>
      <c r="L568" s="14">
        <f>L569</f>
        <v>1717000</v>
      </c>
      <c r="M568" s="14">
        <f>M569</f>
        <v>1717000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6">
        <v>0.58391734608836698</v>
      </c>
      <c r="AD568" s="5">
        <v>0</v>
      </c>
      <c r="AE568" s="6">
        <v>0</v>
      </c>
      <c r="AF568" s="5">
        <v>0</v>
      </c>
      <c r="AG568" s="2"/>
    </row>
    <row r="569" spans="1:33" ht="21.75" customHeight="1" outlineLevel="6" x14ac:dyDescent="0.25">
      <c r="A569" s="16" t="s">
        <v>161</v>
      </c>
      <c r="B569" s="33" t="s">
        <v>650</v>
      </c>
      <c r="C569" s="34" t="s">
        <v>18</v>
      </c>
      <c r="D569" s="34" t="s">
        <v>1</v>
      </c>
      <c r="E569" s="34"/>
      <c r="F569" s="34"/>
      <c r="G569" s="34"/>
      <c r="H569" s="34"/>
      <c r="I569" s="34"/>
      <c r="J569" s="14">
        <v>1546300</v>
      </c>
      <c r="K569" s="14">
        <f t="shared" si="42"/>
        <v>170700</v>
      </c>
      <c r="L569" s="14">
        <v>1717000</v>
      </c>
      <c r="M569" s="14">
        <v>1717000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6">
        <v>0.58391734608836698</v>
      </c>
      <c r="AD569" s="5">
        <v>0</v>
      </c>
      <c r="AE569" s="6">
        <v>0</v>
      </c>
      <c r="AF569" s="5">
        <v>0</v>
      </c>
      <c r="AG569" s="2"/>
    </row>
    <row r="570" spans="1:33" ht="34.5" customHeight="1" outlineLevel="5" x14ac:dyDescent="0.25">
      <c r="A570" s="16" t="s">
        <v>51</v>
      </c>
      <c r="B570" s="33" t="s">
        <v>650</v>
      </c>
      <c r="C570" s="34" t="s">
        <v>3</v>
      </c>
      <c r="D570" s="34" t="s">
        <v>1</v>
      </c>
      <c r="E570" s="34"/>
      <c r="F570" s="34"/>
      <c r="G570" s="34"/>
      <c r="H570" s="34"/>
      <c r="I570" s="34"/>
      <c r="J570" s="14">
        <v>38587657.479999997</v>
      </c>
      <c r="K570" s="14">
        <f t="shared" si="42"/>
        <v>2112342.5200000033</v>
      </c>
      <c r="L570" s="14">
        <f>L571</f>
        <v>40700000</v>
      </c>
      <c r="M570" s="14">
        <f>M571</f>
        <v>40700000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6">
        <v>0.61455730268836306</v>
      </c>
      <c r="AD570" s="5">
        <v>0</v>
      </c>
      <c r="AE570" s="6">
        <v>0</v>
      </c>
      <c r="AF570" s="5">
        <v>0</v>
      </c>
      <c r="AG570" s="2"/>
    </row>
    <row r="571" spans="1:33" ht="33" customHeight="1" outlineLevel="6" x14ac:dyDescent="0.25">
      <c r="A571" s="16" t="s">
        <v>52</v>
      </c>
      <c r="B571" s="33" t="s">
        <v>650</v>
      </c>
      <c r="C571" s="34" t="s">
        <v>5</v>
      </c>
      <c r="D571" s="34" t="s">
        <v>1</v>
      </c>
      <c r="E571" s="34"/>
      <c r="F571" s="34"/>
      <c r="G571" s="34"/>
      <c r="H571" s="34"/>
      <c r="I571" s="34"/>
      <c r="J571" s="14">
        <v>38587657.479999997</v>
      </c>
      <c r="K571" s="14">
        <f t="shared" si="42"/>
        <v>2112342.5200000033</v>
      </c>
      <c r="L571" s="15">
        <v>40700000</v>
      </c>
      <c r="M571" s="15">
        <v>40700000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6">
        <v>0.61455730268836306</v>
      </c>
      <c r="AD571" s="5">
        <v>0</v>
      </c>
      <c r="AE571" s="6">
        <v>0</v>
      </c>
      <c r="AF571" s="5">
        <v>0</v>
      </c>
      <c r="AG571" s="2"/>
    </row>
    <row r="572" spans="1:33" outlineLevel="5" x14ac:dyDescent="0.25">
      <c r="A572" s="16" t="s">
        <v>73</v>
      </c>
      <c r="B572" s="33" t="s">
        <v>650</v>
      </c>
      <c r="C572" s="34" t="s">
        <v>13</v>
      </c>
      <c r="D572" s="34" t="s">
        <v>1</v>
      </c>
      <c r="E572" s="34"/>
      <c r="F572" s="34"/>
      <c r="G572" s="34"/>
      <c r="H572" s="34"/>
      <c r="I572" s="34"/>
      <c r="J572" s="14">
        <v>179000</v>
      </c>
      <c r="K572" s="14">
        <f t="shared" si="42"/>
        <v>0</v>
      </c>
      <c r="L572" s="14">
        <f>L573</f>
        <v>179000</v>
      </c>
      <c r="M572" s="14">
        <f>M573</f>
        <v>179000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6">
        <v>1.9265762136740406E-3</v>
      </c>
      <c r="AD572" s="5">
        <v>0</v>
      </c>
      <c r="AE572" s="6">
        <v>0</v>
      </c>
      <c r="AF572" s="5">
        <v>0</v>
      </c>
      <c r="AG572" s="2"/>
    </row>
    <row r="573" spans="1:33" outlineLevel="6" x14ac:dyDescent="0.25">
      <c r="A573" s="16" t="s">
        <v>74</v>
      </c>
      <c r="B573" s="33" t="s">
        <v>650</v>
      </c>
      <c r="C573" s="34" t="s">
        <v>14</v>
      </c>
      <c r="D573" s="34" t="s">
        <v>1</v>
      </c>
      <c r="E573" s="34"/>
      <c r="F573" s="34"/>
      <c r="G573" s="34"/>
      <c r="H573" s="34"/>
      <c r="I573" s="34"/>
      <c r="J573" s="14">
        <v>179000</v>
      </c>
      <c r="K573" s="14">
        <f t="shared" si="42"/>
        <v>0</v>
      </c>
      <c r="L573" s="14">
        <v>179000</v>
      </c>
      <c r="M573" s="14">
        <v>179000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6">
        <v>1.9265762136740406E-3</v>
      </c>
      <c r="AD573" s="5">
        <v>0</v>
      </c>
      <c r="AE573" s="6">
        <v>0</v>
      </c>
      <c r="AF573" s="5">
        <v>0</v>
      </c>
      <c r="AG573" s="2"/>
    </row>
    <row r="574" spans="1:33" ht="30" outlineLevel="4" x14ac:dyDescent="0.25">
      <c r="A574" s="16" t="s">
        <v>340</v>
      </c>
      <c r="B574" s="33" t="s">
        <v>651</v>
      </c>
      <c r="C574" s="34" t="s">
        <v>1</v>
      </c>
      <c r="D574" s="34" t="s">
        <v>1</v>
      </c>
      <c r="E574" s="34"/>
      <c r="F574" s="34"/>
      <c r="G574" s="34"/>
      <c r="H574" s="34"/>
      <c r="I574" s="34"/>
      <c r="J574" s="14">
        <v>897400</v>
      </c>
      <c r="K574" s="14">
        <f t="shared" si="42"/>
        <v>238304</v>
      </c>
      <c r="L574" s="14">
        <f>L575+L577</f>
        <v>1035704</v>
      </c>
      <c r="M574" s="14">
        <f>M575+M577</f>
        <v>1135704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6">
        <v>0.40208000175865521</v>
      </c>
      <c r="AD574" s="5">
        <v>0</v>
      </c>
      <c r="AE574" s="6">
        <v>0</v>
      </c>
      <c r="AF574" s="5">
        <v>0</v>
      </c>
      <c r="AG574" s="2"/>
    </row>
    <row r="575" spans="1:33" ht="60.75" customHeight="1" outlineLevel="5" x14ac:dyDescent="0.25">
      <c r="A575" s="16" t="s">
        <v>102</v>
      </c>
      <c r="B575" s="33" t="s">
        <v>651</v>
      </c>
      <c r="C575" s="34" t="s">
        <v>16</v>
      </c>
      <c r="D575" s="34" t="s">
        <v>1</v>
      </c>
      <c r="E575" s="34"/>
      <c r="F575" s="34"/>
      <c r="G575" s="34"/>
      <c r="H575" s="34"/>
      <c r="I575" s="34"/>
      <c r="J575" s="14">
        <v>260400</v>
      </c>
      <c r="K575" s="14">
        <f t="shared" si="42"/>
        <v>-90400</v>
      </c>
      <c r="L575" s="14">
        <f>L576</f>
        <v>170000</v>
      </c>
      <c r="M575" s="14">
        <f>M576</f>
        <v>170000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6">
        <v>0.52859068834790712</v>
      </c>
      <c r="AD575" s="5">
        <v>0</v>
      </c>
      <c r="AE575" s="6">
        <v>0</v>
      </c>
      <c r="AF575" s="5">
        <v>0</v>
      </c>
      <c r="AG575" s="2"/>
    </row>
    <row r="576" spans="1:33" outlineLevel="6" x14ac:dyDescent="0.25">
      <c r="A576" s="16" t="s">
        <v>161</v>
      </c>
      <c r="B576" s="33" t="s">
        <v>651</v>
      </c>
      <c r="C576" s="34" t="s">
        <v>18</v>
      </c>
      <c r="D576" s="34" t="s">
        <v>1</v>
      </c>
      <c r="E576" s="34"/>
      <c r="F576" s="34"/>
      <c r="G576" s="34"/>
      <c r="H576" s="34"/>
      <c r="I576" s="34"/>
      <c r="J576" s="14">
        <v>260400</v>
      </c>
      <c r="K576" s="14">
        <f t="shared" si="42"/>
        <v>-90400</v>
      </c>
      <c r="L576" s="14">
        <v>170000</v>
      </c>
      <c r="M576" s="14">
        <v>170000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6">
        <v>0.52859068834790712</v>
      </c>
      <c r="AD576" s="5">
        <v>0</v>
      </c>
      <c r="AE576" s="6">
        <v>0</v>
      </c>
      <c r="AF576" s="5">
        <v>0</v>
      </c>
      <c r="AG576" s="2"/>
    </row>
    <row r="577" spans="1:33" ht="30" outlineLevel="5" x14ac:dyDescent="0.25">
      <c r="A577" s="16" t="s">
        <v>51</v>
      </c>
      <c r="B577" s="33" t="s">
        <v>651</v>
      </c>
      <c r="C577" s="34" t="s">
        <v>3</v>
      </c>
      <c r="D577" s="34" t="s">
        <v>1</v>
      </c>
      <c r="E577" s="34"/>
      <c r="F577" s="34"/>
      <c r="G577" s="34"/>
      <c r="H577" s="34"/>
      <c r="I577" s="34"/>
      <c r="J577" s="14">
        <v>637000</v>
      </c>
      <c r="K577" s="14">
        <f t="shared" si="42"/>
        <v>328704</v>
      </c>
      <c r="L577" s="14">
        <f>L578</f>
        <v>865704</v>
      </c>
      <c r="M577" s="14">
        <f>M578</f>
        <v>965704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6">
        <v>0.35548278960464474</v>
      </c>
      <c r="AD577" s="5">
        <v>0</v>
      </c>
      <c r="AE577" s="6">
        <v>0</v>
      </c>
      <c r="AF577" s="5">
        <v>0</v>
      </c>
      <c r="AG577" s="2"/>
    </row>
    <row r="578" spans="1:33" ht="33.75" customHeight="1" outlineLevel="6" x14ac:dyDescent="0.25">
      <c r="A578" s="16" t="s">
        <v>52</v>
      </c>
      <c r="B578" s="33" t="s">
        <v>651</v>
      </c>
      <c r="C578" s="34" t="s">
        <v>5</v>
      </c>
      <c r="D578" s="34" t="s">
        <v>1</v>
      </c>
      <c r="E578" s="34"/>
      <c r="F578" s="34"/>
      <c r="G578" s="34"/>
      <c r="H578" s="34"/>
      <c r="I578" s="34"/>
      <c r="J578" s="14">
        <v>637000</v>
      </c>
      <c r="K578" s="14">
        <f t="shared" si="42"/>
        <v>328704</v>
      </c>
      <c r="L578" s="14">
        <v>865704</v>
      </c>
      <c r="M578" s="14">
        <v>965704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6">
        <v>0.35548278960464474</v>
      </c>
      <c r="AD578" s="5">
        <v>0</v>
      </c>
      <c r="AE578" s="6">
        <v>0</v>
      </c>
      <c r="AF578" s="5">
        <v>0</v>
      </c>
      <c r="AG578" s="2"/>
    </row>
    <row r="579" spans="1:33" ht="164.25" customHeight="1" outlineLevel="3" x14ac:dyDescent="0.25">
      <c r="A579" s="16" t="s">
        <v>341</v>
      </c>
      <c r="B579" s="33" t="s">
        <v>652</v>
      </c>
      <c r="C579" s="34" t="s">
        <v>1</v>
      </c>
      <c r="D579" s="34" t="s">
        <v>1</v>
      </c>
      <c r="E579" s="34"/>
      <c r="F579" s="34"/>
      <c r="G579" s="34"/>
      <c r="H579" s="34"/>
      <c r="I579" s="34"/>
      <c r="J579" s="14">
        <v>280591378</v>
      </c>
      <c r="K579" s="14">
        <f t="shared" si="42"/>
        <v>39574868</v>
      </c>
      <c r="L579" s="14">
        <f>L580</f>
        <v>320166246</v>
      </c>
      <c r="M579" s="14">
        <f>M580</f>
        <v>320166246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6">
        <v>0.61699841195567784</v>
      </c>
      <c r="AD579" s="5">
        <v>0</v>
      </c>
      <c r="AE579" s="6">
        <v>0</v>
      </c>
      <c r="AF579" s="5">
        <v>0</v>
      </c>
      <c r="AG579" s="2"/>
    </row>
    <row r="580" spans="1:33" ht="168" customHeight="1" outlineLevel="4" x14ac:dyDescent="0.25">
      <c r="A580" s="16" t="s">
        <v>342</v>
      </c>
      <c r="B580" s="33" t="s">
        <v>846</v>
      </c>
      <c r="C580" s="34" t="s">
        <v>1</v>
      </c>
      <c r="D580" s="34" t="s">
        <v>1</v>
      </c>
      <c r="E580" s="34"/>
      <c r="F580" s="34"/>
      <c r="G580" s="34"/>
      <c r="H580" s="34"/>
      <c r="I580" s="34"/>
      <c r="J580" s="14">
        <v>280591378</v>
      </c>
      <c r="K580" s="14">
        <f t="shared" si="42"/>
        <v>39574868</v>
      </c>
      <c r="L580" s="14">
        <f>L582+L584</f>
        <v>320166246</v>
      </c>
      <c r="M580" s="14">
        <f>M582+M584</f>
        <v>320166246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0</v>
      </c>
      <c r="AC580" s="6">
        <v>0.61699841195567784</v>
      </c>
      <c r="AD580" s="5">
        <v>0</v>
      </c>
      <c r="AE580" s="6">
        <v>0</v>
      </c>
      <c r="AF580" s="5">
        <v>0</v>
      </c>
      <c r="AG580" s="2"/>
    </row>
    <row r="581" spans="1:33" ht="68.25" customHeight="1" outlineLevel="5" x14ac:dyDescent="0.25">
      <c r="A581" s="16" t="s">
        <v>102</v>
      </c>
      <c r="B581" s="33" t="s">
        <v>846</v>
      </c>
      <c r="C581" s="34" t="s">
        <v>16</v>
      </c>
      <c r="D581" s="34" t="s">
        <v>1</v>
      </c>
      <c r="E581" s="34"/>
      <c r="F581" s="34"/>
      <c r="G581" s="34"/>
      <c r="H581" s="34"/>
      <c r="I581" s="34"/>
      <c r="J581" s="14">
        <v>272366719</v>
      </c>
      <c r="K581" s="14">
        <f t="shared" si="42"/>
        <v>38479638</v>
      </c>
      <c r="L581" s="14">
        <f>L582</f>
        <v>310846357</v>
      </c>
      <c r="M581" s="14">
        <f>M582</f>
        <v>310846357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6">
        <v>0.60884879140593062</v>
      </c>
      <c r="AD581" s="5">
        <v>0</v>
      </c>
      <c r="AE581" s="6">
        <v>0</v>
      </c>
      <c r="AF581" s="5">
        <v>0</v>
      </c>
      <c r="AG581" s="2"/>
    </row>
    <row r="582" spans="1:33" outlineLevel="6" x14ac:dyDescent="0.25">
      <c r="A582" s="16" t="s">
        <v>161</v>
      </c>
      <c r="B582" s="33" t="s">
        <v>846</v>
      </c>
      <c r="C582" s="34" t="s">
        <v>18</v>
      </c>
      <c r="D582" s="34" t="s">
        <v>1</v>
      </c>
      <c r="E582" s="34"/>
      <c r="F582" s="34"/>
      <c r="G582" s="34"/>
      <c r="H582" s="34"/>
      <c r="I582" s="34"/>
      <c r="J582" s="14">
        <v>272366719</v>
      </c>
      <c r="K582" s="14">
        <f t="shared" si="42"/>
        <v>38479638</v>
      </c>
      <c r="L582" s="14">
        <v>310846357</v>
      </c>
      <c r="M582" s="14">
        <v>310846357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  <c r="AB582" s="5">
        <v>0</v>
      </c>
      <c r="AC582" s="6">
        <v>0.60884879140593062</v>
      </c>
      <c r="AD582" s="5">
        <v>0</v>
      </c>
      <c r="AE582" s="6">
        <v>0</v>
      </c>
      <c r="AF582" s="5">
        <v>0</v>
      </c>
      <c r="AG582" s="2"/>
    </row>
    <row r="583" spans="1:33" ht="30" outlineLevel="5" x14ac:dyDescent="0.25">
      <c r="A583" s="16" t="s">
        <v>50</v>
      </c>
      <c r="B583" s="33" t="s">
        <v>846</v>
      </c>
      <c r="C583" s="34" t="s">
        <v>3</v>
      </c>
      <c r="D583" s="34" t="s">
        <v>1</v>
      </c>
      <c r="E583" s="34"/>
      <c r="F583" s="34"/>
      <c r="G583" s="34"/>
      <c r="H583" s="34"/>
      <c r="I583" s="34"/>
      <c r="J583" s="14">
        <v>8224659</v>
      </c>
      <c r="K583" s="14">
        <f t="shared" si="42"/>
        <v>1095230</v>
      </c>
      <c r="L583" s="14">
        <f>L584</f>
        <v>9319889</v>
      </c>
      <c r="M583" s="14">
        <f>M584</f>
        <v>9319889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6">
        <v>0.88908433787185293</v>
      </c>
      <c r="AD583" s="5">
        <v>0</v>
      </c>
      <c r="AE583" s="6">
        <v>0</v>
      </c>
      <c r="AF583" s="5">
        <v>0</v>
      </c>
      <c r="AG583" s="2"/>
    </row>
    <row r="584" spans="1:33" ht="30" outlineLevel="6" x14ac:dyDescent="0.25">
      <c r="A584" s="16" t="s">
        <v>52</v>
      </c>
      <c r="B584" s="33" t="s">
        <v>846</v>
      </c>
      <c r="C584" s="34" t="s">
        <v>5</v>
      </c>
      <c r="D584" s="34" t="s">
        <v>1</v>
      </c>
      <c r="E584" s="34"/>
      <c r="F584" s="34"/>
      <c r="G584" s="34"/>
      <c r="H584" s="34"/>
      <c r="I584" s="34"/>
      <c r="J584" s="14">
        <v>8224659</v>
      </c>
      <c r="K584" s="14">
        <f t="shared" si="42"/>
        <v>1095230</v>
      </c>
      <c r="L584" s="14">
        <v>9319889</v>
      </c>
      <c r="M584" s="14">
        <v>9319889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0</v>
      </c>
      <c r="AC584" s="6">
        <v>0.88908433787185293</v>
      </c>
      <c r="AD584" s="5">
        <v>0</v>
      </c>
      <c r="AE584" s="6">
        <v>0</v>
      </c>
      <c r="AF584" s="5">
        <v>0</v>
      </c>
      <c r="AG584" s="2"/>
    </row>
    <row r="585" spans="1:33" ht="75.75" customHeight="1" outlineLevel="3" x14ac:dyDescent="0.25">
      <c r="A585" s="16" t="s">
        <v>343</v>
      </c>
      <c r="B585" s="33" t="s">
        <v>653</v>
      </c>
      <c r="C585" s="34" t="s">
        <v>1</v>
      </c>
      <c r="D585" s="34" t="s">
        <v>1</v>
      </c>
      <c r="E585" s="34"/>
      <c r="F585" s="34"/>
      <c r="G585" s="34"/>
      <c r="H585" s="34"/>
      <c r="I585" s="34"/>
      <c r="J585" s="14">
        <v>593712</v>
      </c>
      <c r="K585" s="14">
        <f t="shared" si="42"/>
        <v>0</v>
      </c>
      <c r="L585" s="14">
        <f t="shared" ref="L585:M587" si="46">L586</f>
        <v>593712</v>
      </c>
      <c r="M585" s="14">
        <f t="shared" si="46"/>
        <v>593712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6">
        <v>0.60342654350931091</v>
      </c>
      <c r="AD585" s="5">
        <v>0</v>
      </c>
      <c r="AE585" s="6">
        <v>0</v>
      </c>
      <c r="AF585" s="5">
        <v>0</v>
      </c>
      <c r="AG585" s="2"/>
    </row>
    <row r="586" spans="1:33" ht="78" customHeight="1" outlineLevel="4" x14ac:dyDescent="0.25">
      <c r="A586" s="16" t="s">
        <v>344</v>
      </c>
      <c r="B586" s="33" t="s">
        <v>862</v>
      </c>
      <c r="C586" s="34" t="s">
        <v>1</v>
      </c>
      <c r="D586" s="34" t="s">
        <v>1</v>
      </c>
      <c r="E586" s="34"/>
      <c r="F586" s="34"/>
      <c r="G586" s="34"/>
      <c r="H586" s="34"/>
      <c r="I586" s="34"/>
      <c r="J586" s="14">
        <v>593712</v>
      </c>
      <c r="K586" s="14">
        <f t="shared" si="42"/>
        <v>0</v>
      </c>
      <c r="L586" s="14">
        <f t="shared" si="46"/>
        <v>593712</v>
      </c>
      <c r="M586" s="14">
        <f t="shared" si="46"/>
        <v>593712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6">
        <v>0.60342654350931091</v>
      </c>
      <c r="AD586" s="5">
        <v>0</v>
      </c>
      <c r="AE586" s="6">
        <v>0</v>
      </c>
      <c r="AF586" s="5">
        <v>0</v>
      </c>
      <c r="AG586" s="2"/>
    </row>
    <row r="587" spans="1:33" ht="60" customHeight="1" outlineLevel="5" x14ac:dyDescent="0.25">
      <c r="A587" s="16" t="s">
        <v>104</v>
      </c>
      <c r="B587" s="33" t="s">
        <v>862</v>
      </c>
      <c r="C587" s="34" t="s">
        <v>16</v>
      </c>
      <c r="D587" s="34" t="s">
        <v>1</v>
      </c>
      <c r="E587" s="34"/>
      <c r="F587" s="34"/>
      <c r="G587" s="34"/>
      <c r="H587" s="34"/>
      <c r="I587" s="34"/>
      <c r="J587" s="14">
        <v>593712</v>
      </c>
      <c r="K587" s="14">
        <f t="shared" si="42"/>
        <v>0</v>
      </c>
      <c r="L587" s="14">
        <f t="shared" si="46"/>
        <v>593712</v>
      </c>
      <c r="M587" s="14">
        <f t="shared" si="46"/>
        <v>593712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6">
        <v>0.60342654350931091</v>
      </c>
      <c r="AD587" s="5">
        <v>0</v>
      </c>
      <c r="AE587" s="6">
        <v>0</v>
      </c>
      <c r="AF587" s="5">
        <v>0</v>
      </c>
      <c r="AG587" s="2"/>
    </row>
    <row r="588" spans="1:33" ht="17.25" customHeight="1" outlineLevel="6" x14ac:dyDescent="0.25">
      <c r="A588" s="16" t="s">
        <v>161</v>
      </c>
      <c r="B588" s="33" t="s">
        <v>862</v>
      </c>
      <c r="C588" s="34" t="s">
        <v>18</v>
      </c>
      <c r="D588" s="34" t="s">
        <v>1</v>
      </c>
      <c r="E588" s="34"/>
      <c r="F588" s="34"/>
      <c r="G588" s="34"/>
      <c r="H588" s="34"/>
      <c r="I588" s="34"/>
      <c r="J588" s="14">
        <v>593712</v>
      </c>
      <c r="K588" s="14">
        <f t="shared" si="42"/>
        <v>0</v>
      </c>
      <c r="L588" s="14">
        <v>593712</v>
      </c>
      <c r="M588" s="14">
        <v>593712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6">
        <v>0.60342654350931091</v>
      </c>
      <c r="AD588" s="5">
        <v>0</v>
      </c>
      <c r="AE588" s="6">
        <v>0</v>
      </c>
      <c r="AF588" s="5">
        <v>0</v>
      </c>
      <c r="AG588" s="2"/>
    </row>
    <row r="589" spans="1:33" ht="48" customHeight="1" outlineLevel="3" x14ac:dyDescent="0.25">
      <c r="A589" s="16" t="s">
        <v>345</v>
      </c>
      <c r="B589" s="33" t="s">
        <v>654</v>
      </c>
      <c r="C589" s="34" t="s">
        <v>1</v>
      </c>
      <c r="D589" s="34" t="s">
        <v>1</v>
      </c>
      <c r="E589" s="34"/>
      <c r="F589" s="34"/>
      <c r="G589" s="34"/>
      <c r="H589" s="34"/>
      <c r="I589" s="34"/>
      <c r="J589" s="14">
        <v>31094536</v>
      </c>
      <c r="K589" s="14">
        <f t="shared" si="42"/>
        <v>-808826</v>
      </c>
      <c r="L589" s="14">
        <f>L590+L593</f>
        <v>30383250</v>
      </c>
      <c r="M589" s="14">
        <f>M590+M593</f>
        <v>30285710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6">
        <v>0.47755040263263715</v>
      </c>
      <c r="AD589" s="5">
        <v>0</v>
      </c>
      <c r="AE589" s="6">
        <v>0</v>
      </c>
      <c r="AF589" s="5">
        <v>0</v>
      </c>
      <c r="AG589" s="2"/>
    </row>
    <row r="590" spans="1:33" ht="38.25" customHeight="1" outlineLevel="4" x14ac:dyDescent="0.25">
      <c r="A590" s="16" t="s">
        <v>346</v>
      </c>
      <c r="B590" s="33" t="s">
        <v>655</v>
      </c>
      <c r="C590" s="34" t="s">
        <v>1</v>
      </c>
      <c r="D590" s="34" t="s">
        <v>1</v>
      </c>
      <c r="E590" s="34"/>
      <c r="F590" s="34"/>
      <c r="G590" s="34"/>
      <c r="H590" s="34"/>
      <c r="I590" s="34"/>
      <c r="J590" s="14">
        <v>8923490</v>
      </c>
      <c r="K590" s="14">
        <f t="shared" si="42"/>
        <v>-1123490</v>
      </c>
      <c r="L590" s="14">
        <f>L591</f>
        <v>7530048</v>
      </c>
      <c r="M590" s="14">
        <f>M591</f>
        <v>7800000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6">
        <v>0.33331079255349316</v>
      </c>
      <c r="AD590" s="5">
        <v>0</v>
      </c>
      <c r="AE590" s="6">
        <v>0</v>
      </c>
      <c r="AF590" s="5">
        <v>0</v>
      </c>
      <c r="AG590" s="2"/>
    </row>
    <row r="591" spans="1:33" ht="38.25" customHeight="1" outlineLevel="5" x14ac:dyDescent="0.25">
      <c r="A591" s="16" t="s">
        <v>51</v>
      </c>
      <c r="B591" s="33" t="s">
        <v>655</v>
      </c>
      <c r="C591" s="34" t="s">
        <v>3</v>
      </c>
      <c r="D591" s="34" t="s">
        <v>1</v>
      </c>
      <c r="E591" s="34"/>
      <c r="F591" s="34"/>
      <c r="G591" s="34"/>
      <c r="H591" s="34"/>
      <c r="I591" s="34"/>
      <c r="J591" s="14">
        <v>8923490</v>
      </c>
      <c r="K591" s="14">
        <f t="shared" si="42"/>
        <v>-1123490</v>
      </c>
      <c r="L591" s="14">
        <f>L592</f>
        <v>7530048</v>
      </c>
      <c r="M591" s="14">
        <f>M592</f>
        <v>7800000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6">
        <v>0.33331079255349316</v>
      </c>
      <c r="AD591" s="5">
        <v>0</v>
      </c>
      <c r="AE591" s="6">
        <v>0</v>
      </c>
      <c r="AF591" s="5">
        <v>0</v>
      </c>
      <c r="AG591" s="2"/>
    </row>
    <row r="592" spans="1:33" ht="37.5" customHeight="1" outlineLevel="6" x14ac:dyDescent="0.25">
      <c r="A592" s="16" t="s">
        <v>52</v>
      </c>
      <c r="B592" s="33" t="s">
        <v>655</v>
      </c>
      <c r="C592" s="34" t="s">
        <v>5</v>
      </c>
      <c r="D592" s="34" t="s">
        <v>1</v>
      </c>
      <c r="E592" s="34"/>
      <c r="F592" s="34"/>
      <c r="G592" s="34"/>
      <c r="H592" s="34"/>
      <c r="I592" s="34"/>
      <c r="J592" s="14">
        <v>8923490</v>
      </c>
      <c r="K592" s="14">
        <f t="shared" ref="K592:K646" si="47">M592-J592</f>
        <v>-1123490</v>
      </c>
      <c r="L592" s="14">
        <v>7530048</v>
      </c>
      <c r="M592" s="14">
        <v>7800000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  <c r="AB592" s="5">
        <v>0</v>
      </c>
      <c r="AC592" s="6">
        <v>0.33331079255349316</v>
      </c>
      <c r="AD592" s="5">
        <v>0</v>
      </c>
      <c r="AE592" s="6">
        <v>0</v>
      </c>
      <c r="AF592" s="5">
        <v>0</v>
      </c>
      <c r="AG592" s="2"/>
    </row>
    <row r="593" spans="1:33" ht="48" customHeight="1" outlineLevel="4" x14ac:dyDescent="0.25">
      <c r="A593" s="16" t="s">
        <v>347</v>
      </c>
      <c r="B593" s="33" t="s">
        <v>656</v>
      </c>
      <c r="C593" s="34" t="s">
        <v>1</v>
      </c>
      <c r="D593" s="34" t="s">
        <v>1</v>
      </c>
      <c r="E593" s="34"/>
      <c r="F593" s="34"/>
      <c r="G593" s="34"/>
      <c r="H593" s="34"/>
      <c r="I593" s="34"/>
      <c r="J593" s="14">
        <v>22171046</v>
      </c>
      <c r="K593" s="14">
        <f t="shared" si="47"/>
        <v>314664</v>
      </c>
      <c r="L593" s="14">
        <f>L594</f>
        <v>22853202</v>
      </c>
      <c r="M593" s="14">
        <f>M594</f>
        <v>22485710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6">
        <v>0.5354191106856413</v>
      </c>
      <c r="AD593" s="5">
        <v>0</v>
      </c>
      <c r="AE593" s="6">
        <v>0</v>
      </c>
      <c r="AF593" s="5">
        <v>0</v>
      </c>
      <c r="AG593" s="2"/>
    </row>
    <row r="594" spans="1:33" ht="34.5" customHeight="1" outlineLevel="5" x14ac:dyDescent="0.25">
      <c r="A594" s="16" t="s">
        <v>51</v>
      </c>
      <c r="B594" s="33" t="s">
        <v>656</v>
      </c>
      <c r="C594" s="34" t="s">
        <v>3</v>
      </c>
      <c r="D594" s="34" t="s">
        <v>1</v>
      </c>
      <c r="E594" s="34"/>
      <c r="F594" s="34"/>
      <c r="G594" s="34"/>
      <c r="H594" s="34"/>
      <c r="I594" s="34"/>
      <c r="J594" s="14">
        <v>22171046</v>
      </c>
      <c r="K594" s="14">
        <f t="shared" si="47"/>
        <v>314664</v>
      </c>
      <c r="L594" s="14">
        <f>L595</f>
        <v>22853202</v>
      </c>
      <c r="M594" s="14">
        <f>M595</f>
        <v>22485710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v>0</v>
      </c>
      <c r="AC594" s="6">
        <v>0.5354191106856413</v>
      </c>
      <c r="AD594" s="5">
        <v>0</v>
      </c>
      <c r="AE594" s="6">
        <v>0</v>
      </c>
      <c r="AF594" s="5">
        <v>0</v>
      </c>
      <c r="AG594" s="2"/>
    </row>
    <row r="595" spans="1:33" ht="33.75" customHeight="1" outlineLevel="6" x14ac:dyDescent="0.25">
      <c r="A595" s="16" t="s">
        <v>52</v>
      </c>
      <c r="B595" s="33" t="s">
        <v>656</v>
      </c>
      <c r="C595" s="34" t="s">
        <v>5</v>
      </c>
      <c r="D595" s="34" t="s">
        <v>1</v>
      </c>
      <c r="E595" s="34"/>
      <c r="F595" s="34"/>
      <c r="G595" s="34"/>
      <c r="H595" s="34"/>
      <c r="I595" s="34"/>
      <c r="J595" s="14">
        <v>22171046</v>
      </c>
      <c r="K595" s="14">
        <f t="shared" si="47"/>
        <v>314664</v>
      </c>
      <c r="L595" s="14">
        <v>22853202</v>
      </c>
      <c r="M595" s="14">
        <v>22485710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0</v>
      </c>
      <c r="AC595" s="6">
        <v>0.5354191106856413</v>
      </c>
      <c r="AD595" s="5">
        <v>0</v>
      </c>
      <c r="AE595" s="6">
        <v>0</v>
      </c>
      <c r="AF595" s="5">
        <v>0</v>
      </c>
      <c r="AG595" s="2"/>
    </row>
    <row r="596" spans="1:33" ht="30" outlineLevel="3" x14ac:dyDescent="0.25">
      <c r="A596" s="16" t="s">
        <v>348</v>
      </c>
      <c r="B596" s="33" t="s">
        <v>657</v>
      </c>
      <c r="C596" s="34" t="s">
        <v>1</v>
      </c>
      <c r="D596" s="34" t="s">
        <v>1</v>
      </c>
      <c r="E596" s="34"/>
      <c r="F596" s="34"/>
      <c r="G596" s="34"/>
      <c r="H596" s="34"/>
      <c r="I596" s="34"/>
      <c r="J596" s="14">
        <v>350000</v>
      </c>
      <c r="K596" s="14">
        <f t="shared" si="47"/>
        <v>0</v>
      </c>
      <c r="L596" s="14">
        <f t="shared" ref="L596:M598" si="48">L597</f>
        <v>350000</v>
      </c>
      <c r="M596" s="14">
        <f t="shared" si="48"/>
        <v>350000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  <c r="AB596" s="5">
        <v>0</v>
      </c>
      <c r="AC596" s="6">
        <v>0.31441200000000002</v>
      </c>
      <c r="AD596" s="5">
        <v>0</v>
      </c>
      <c r="AE596" s="6">
        <v>0</v>
      </c>
      <c r="AF596" s="5">
        <v>0</v>
      </c>
      <c r="AG596" s="2"/>
    </row>
    <row r="597" spans="1:33" ht="21.75" customHeight="1" outlineLevel="4" x14ac:dyDescent="0.25">
      <c r="A597" s="16" t="s">
        <v>349</v>
      </c>
      <c r="B597" s="33" t="s">
        <v>658</v>
      </c>
      <c r="C597" s="34" t="s">
        <v>1</v>
      </c>
      <c r="D597" s="34" t="s">
        <v>1</v>
      </c>
      <c r="E597" s="34"/>
      <c r="F597" s="34"/>
      <c r="G597" s="34"/>
      <c r="H597" s="34"/>
      <c r="I597" s="34"/>
      <c r="J597" s="14">
        <v>350000</v>
      </c>
      <c r="K597" s="14">
        <f t="shared" si="47"/>
        <v>0</v>
      </c>
      <c r="L597" s="14">
        <f t="shared" si="48"/>
        <v>350000</v>
      </c>
      <c r="M597" s="14">
        <f t="shared" si="48"/>
        <v>350000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6">
        <v>0.31441200000000002</v>
      </c>
      <c r="AD597" s="5">
        <v>0</v>
      </c>
      <c r="AE597" s="6">
        <v>0</v>
      </c>
      <c r="AF597" s="5">
        <v>0</v>
      </c>
      <c r="AG597" s="2"/>
    </row>
    <row r="598" spans="1:33" ht="30" customHeight="1" outlineLevel="5" x14ac:dyDescent="0.25">
      <c r="A598" s="16" t="s">
        <v>51</v>
      </c>
      <c r="B598" s="33" t="s">
        <v>658</v>
      </c>
      <c r="C598" s="34" t="s">
        <v>3</v>
      </c>
      <c r="D598" s="34" t="s">
        <v>1</v>
      </c>
      <c r="E598" s="34"/>
      <c r="F598" s="34"/>
      <c r="G598" s="34"/>
      <c r="H598" s="34"/>
      <c r="I598" s="34"/>
      <c r="J598" s="14">
        <v>350000</v>
      </c>
      <c r="K598" s="14">
        <f t="shared" si="47"/>
        <v>0</v>
      </c>
      <c r="L598" s="14">
        <f t="shared" si="48"/>
        <v>350000</v>
      </c>
      <c r="M598" s="14">
        <f t="shared" si="48"/>
        <v>350000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6">
        <v>0.31441200000000002</v>
      </c>
      <c r="AD598" s="5">
        <v>0</v>
      </c>
      <c r="AE598" s="6">
        <v>0</v>
      </c>
      <c r="AF598" s="5">
        <v>0</v>
      </c>
      <c r="AG598" s="2"/>
    </row>
    <row r="599" spans="1:33" ht="30" outlineLevel="6" x14ac:dyDescent="0.25">
      <c r="A599" s="16" t="s">
        <v>52</v>
      </c>
      <c r="B599" s="33" t="s">
        <v>658</v>
      </c>
      <c r="C599" s="34" t="s">
        <v>5</v>
      </c>
      <c r="D599" s="34" t="s">
        <v>1</v>
      </c>
      <c r="E599" s="34"/>
      <c r="F599" s="34"/>
      <c r="G599" s="34"/>
      <c r="H599" s="34"/>
      <c r="I599" s="34"/>
      <c r="J599" s="14">
        <v>350000</v>
      </c>
      <c r="K599" s="14">
        <f t="shared" si="47"/>
        <v>0</v>
      </c>
      <c r="L599" s="14">
        <v>350000</v>
      </c>
      <c r="M599" s="14">
        <v>350000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6">
        <v>0.31441200000000002</v>
      </c>
      <c r="AD599" s="5">
        <v>0</v>
      </c>
      <c r="AE599" s="6">
        <v>0</v>
      </c>
      <c r="AF599" s="5">
        <v>0</v>
      </c>
      <c r="AG599" s="2"/>
    </row>
    <row r="600" spans="1:33" ht="30" hidden="1" outlineLevel="3" x14ac:dyDescent="0.25">
      <c r="A600" s="16" t="s">
        <v>350</v>
      </c>
      <c r="B600" s="33" t="s">
        <v>659</v>
      </c>
      <c r="C600" s="34" t="s">
        <v>1</v>
      </c>
      <c r="D600" s="34" t="s">
        <v>1</v>
      </c>
      <c r="E600" s="34"/>
      <c r="F600" s="34"/>
      <c r="G600" s="34"/>
      <c r="H600" s="34"/>
      <c r="I600" s="34"/>
      <c r="J600" s="14">
        <v>524000</v>
      </c>
      <c r="K600" s="14">
        <f t="shared" si="47"/>
        <v>-524000</v>
      </c>
      <c r="L600" s="14">
        <f t="shared" ref="L600:M602" si="49">L601</f>
        <v>0</v>
      </c>
      <c r="M600" s="14">
        <f t="shared" si="49"/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6">
        <v>0</v>
      </c>
      <c r="AD600" s="5">
        <v>0</v>
      </c>
      <c r="AE600" s="6">
        <v>0</v>
      </c>
      <c r="AF600" s="5">
        <v>0</v>
      </c>
      <c r="AG600" s="2"/>
    </row>
    <row r="601" spans="1:33" ht="18.75" hidden="1" customHeight="1" outlineLevel="4" x14ac:dyDescent="0.25">
      <c r="A601" s="16" t="s">
        <v>351</v>
      </c>
      <c r="B601" s="33" t="s">
        <v>660</v>
      </c>
      <c r="C601" s="34" t="s">
        <v>1</v>
      </c>
      <c r="D601" s="34" t="s">
        <v>1</v>
      </c>
      <c r="E601" s="34"/>
      <c r="F601" s="34"/>
      <c r="G601" s="34"/>
      <c r="H601" s="34"/>
      <c r="I601" s="34"/>
      <c r="J601" s="14">
        <v>524000</v>
      </c>
      <c r="K601" s="14">
        <f t="shared" si="47"/>
        <v>-524000</v>
      </c>
      <c r="L601" s="14">
        <f t="shared" si="49"/>
        <v>0</v>
      </c>
      <c r="M601" s="14">
        <f t="shared" si="49"/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6">
        <v>0</v>
      </c>
      <c r="AD601" s="5">
        <v>0</v>
      </c>
      <c r="AE601" s="6">
        <v>0</v>
      </c>
      <c r="AF601" s="5">
        <v>0</v>
      </c>
      <c r="AG601" s="2"/>
    </row>
    <row r="602" spans="1:33" ht="33" hidden="1" customHeight="1" outlineLevel="5" x14ac:dyDescent="0.25">
      <c r="A602" s="16" t="s">
        <v>50</v>
      </c>
      <c r="B602" s="33" t="s">
        <v>660</v>
      </c>
      <c r="C602" s="34" t="s">
        <v>3</v>
      </c>
      <c r="D602" s="34" t="s">
        <v>1</v>
      </c>
      <c r="E602" s="34"/>
      <c r="F602" s="34"/>
      <c r="G602" s="34"/>
      <c r="H602" s="34"/>
      <c r="I602" s="34"/>
      <c r="J602" s="14">
        <v>524000</v>
      </c>
      <c r="K602" s="14">
        <f t="shared" si="47"/>
        <v>-524000</v>
      </c>
      <c r="L602" s="14">
        <f t="shared" si="49"/>
        <v>0</v>
      </c>
      <c r="M602" s="14">
        <f t="shared" si="49"/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6">
        <v>0</v>
      </c>
      <c r="AD602" s="5">
        <v>0</v>
      </c>
      <c r="AE602" s="6">
        <v>0</v>
      </c>
      <c r="AF602" s="5">
        <v>0</v>
      </c>
      <c r="AG602" s="2"/>
    </row>
    <row r="603" spans="1:33" ht="32.25" hidden="1" customHeight="1" outlineLevel="6" x14ac:dyDescent="0.25">
      <c r="A603" s="16" t="s">
        <v>52</v>
      </c>
      <c r="B603" s="33" t="s">
        <v>660</v>
      </c>
      <c r="C603" s="34" t="s">
        <v>5</v>
      </c>
      <c r="D603" s="34" t="s">
        <v>1</v>
      </c>
      <c r="E603" s="34"/>
      <c r="F603" s="34"/>
      <c r="G603" s="34"/>
      <c r="H603" s="34"/>
      <c r="I603" s="34"/>
      <c r="J603" s="14">
        <v>524000</v>
      </c>
      <c r="K603" s="14">
        <f t="shared" si="47"/>
        <v>-524000</v>
      </c>
      <c r="L603" s="14"/>
      <c r="M603" s="14"/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6">
        <v>0</v>
      </c>
      <c r="AD603" s="5">
        <v>0</v>
      </c>
      <c r="AE603" s="6">
        <v>0</v>
      </c>
      <c r="AF603" s="5">
        <v>0</v>
      </c>
      <c r="AG603" s="2"/>
    </row>
    <row r="604" spans="1:33" ht="30" outlineLevel="3" collapsed="1" x14ac:dyDescent="0.25">
      <c r="A604" s="16" t="s">
        <v>352</v>
      </c>
      <c r="B604" s="33" t="s">
        <v>661</v>
      </c>
      <c r="C604" s="34" t="s">
        <v>1</v>
      </c>
      <c r="D604" s="34" t="s">
        <v>1</v>
      </c>
      <c r="E604" s="34"/>
      <c r="F604" s="34"/>
      <c r="G604" s="34"/>
      <c r="H604" s="34"/>
      <c r="I604" s="34"/>
      <c r="J604" s="14">
        <v>100000</v>
      </c>
      <c r="K604" s="14">
        <f t="shared" si="47"/>
        <v>0</v>
      </c>
      <c r="L604" s="14">
        <f t="shared" ref="L604:M606" si="50">L605</f>
        <v>100000</v>
      </c>
      <c r="M604" s="14">
        <f t="shared" si="50"/>
        <v>100000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6">
        <v>0</v>
      </c>
      <c r="AD604" s="5">
        <v>0</v>
      </c>
      <c r="AE604" s="6">
        <v>0</v>
      </c>
      <c r="AF604" s="5">
        <v>0</v>
      </c>
      <c r="AG604" s="2"/>
    </row>
    <row r="605" spans="1:33" outlineLevel="4" x14ac:dyDescent="0.25">
      <c r="A605" s="16" t="s">
        <v>353</v>
      </c>
      <c r="B605" s="33" t="s">
        <v>662</v>
      </c>
      <c r="C605" s="34" t="s">
        <v>1</v>
      </c>
      <c r="D605" s="34" t="s">
        <v>1</v>
      </c>
      <c r="E605" s="34"/>
      <c r="F605" s="34"/>
      <c r="G605" s="34"/>
      <c r="H605" s="34"/>
      <c r="I605" s="34"/>
      <c r="J605" s="14">
        <v>100000</v>
      </c>
      <c r="K605" s="14">
        <f t="shared" si="47"/>
        <v>0</v>
      </c>
      <c r="L605" s="14">
        <f t="shared" si="50"/>
        <v>100000</v>
      </c>
      <c r="M605" s="14">
        <f t="shared" si="50"/>
        <v>100000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6">
        <v>0</v>
      </c>
      <c r="AD605" s="5">
        <v>0</v>
      </c>
      <c r="AE605" s="6">
        <v>0</v>
      </c>
      <c r="AF605" s="5">
        <v>0</v>
      </c>
      <c r="AG605" s="2"/>
    </row>
    <row r="606" spans="1:33" ht="35.25" customHeight="1" outlineLevel="5" x14ac:dyDescent="0.25">
      <c r="A606" s="16" t="s">
        <v>51</v>
      </c>
      <c r="B606" s="33" t="s">
        <v>662</v>
      </c>
      <c r="C606" s="34" t="s">
        <v>3</v>
      </c>
      <c r="D606" s="34" t="s">
        <v>1</v>
      </c>
      <c r="E606" s="34"/>
      <c r="F606" s="34"/>
      <c r="G606" s="34"/>
      <c r="H606" s="34"/>
      <c r="I606" s="34"/>
      <c r="J606" s="14">
        <v>100000</v>
      </c>
      <c r="K606" s="14">
        <f t="shared" si="47"/>
        <v>0</v>
      </c>
      <c r="L606" s="14">
        <f t="shared" si="50"/>
        <v>100000</v>
      </c>
      <c r="M606" s="14">
        <f t="shared" si="50"/>
        <v>100000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6">
        <v>0</v>
      </c>
      <c r="AD606" s="5">
        <v>0</v>
      </c>
      <c r="AE606" s="6">
        <v>0</v>
      </c>
      <c r="AF606" s="5">
        <v>0</v>
      </c>
      <c r="AG606" s="2"/>
    </row>
    <row r="607" spans="1:33" ht="33.75" customHeight="1" outlineLevel="6" x14ac:dyDescent="0.25">
      <c r="A607" s="16" t="s">
        <v>82</v>
      </c>
      <c r="B607" s="33" t="s">
        <v>662</v>
      </c>
      <c r="C607" s="34" t="s">
        <v>5</v>
      </c>
      <c r="D607" s="34" t="s">
        <v>1</v>
      </c>
      <c r="E607" s="34"/>
      <c r="F607" s="34"/>
      <c r="G607" s="34"/>
      <c r="H607" s="34"/>
      <c r="I607" s="34"/>
      <c r="J607" s="14">
        <v>100000</v>
      </c>
      <c r="K607" s="14">
        <f t="shared" si="47"/>
        <v>0</v>
      </c>
      <c r="L607" s="14">
        <v>100000</v>
      </c>
      <c r="M607" s="14">
        <v>100000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6">
        <v>0</v>
      </c>
      <c r="AD607" s="5">
        <v>0</v>
      </c>
      <c r="AE607" s="6">
        <v>0</v>
      </c>
      <c r="AF607" s="5">
        <v>0</v>
      </c>
      <c r="AG607" s="2"/>
    </row>
    <row r="608" spans="1:33" ht="30" outlineLevel="3" x14ac:dyDescent="0.25">
      <c r="A608" s="16" t="s">
        <v>354</v>
      </c>
      <c r="B608" s="33" t="s">
        <v>663</v>
      </c>
      <c r="C608" s="34" t="s">
        <v>1</v>
      </c>
      <c r="D608" s="34" t="s">
        <v>1</v>
      </c>
      <c r="E608" s="34"/>
      <c r="F608" s="34"/>
      <c r="G608" s="34"/>
      <c r="H608" s="34"/>
      <c r="I608" s="34"/>
      <c r="J608" s="14">
        <v>47463577</v>
      </c>
      <c r="K608" s="14">
        <f t="shared" si="47"/>
        <v>-30216693.579999998</v>
      </c>
      <c r="L608" s="14">
        <f>L609+L612+L615+L618</f>
        <v>47624009.090000004</v>
      </c>
      <c r="M608" s="14">
        <f>M609+M612+M615+M618</f>
        <v>17246883.420000002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6">
        <v>0.57674857593912865</v>
      </c>
      <c r="AD608" s="5">
        <v>0</v>
      </c>
      <c r="AE608" s="6">
        <v>0</v>
      </c>
      <c r="AF608" s="5">
        <v>0</v>
      </c>
      <c r="AG608" s="2"/>
    </row>
    <row r="609" spans="1:33" ht="30" outlineLevel="4" x14ac:dyDescent="0.25">
      <c r="A609" s="16" t="s">
        <v>357</v>
      </c>
      <c r="B609" s="34" t="s">
        <v>666</v>
      </c>
      <c r="C609" s="34" t="s">
        <v>1</v>
      </c>
      <c r="D609" s="34" t="s">
        <v>1</v>
      </c>
      <c r="E609" s="34"/>
      <c r="F609" s="34"/>
      <c r="G609" s="34"/>
      <c r="H609" s="34"/>
      <c r="I609" s="34"/>
      <c r="J609" s="14">
        <v>0</v>
      </c>
      <c r="K609" s="14">
        <f t="shared" si="47"/>
        <v>0</v>
      </c>
      <c r="L609" s="14">
        <f>L610</f>
        <v>33566575.090000004</v>
      </c>
      <c r="M609" s="14">
        <f>M610</f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6">
        <v>6.1448034748972667E-2</v>
      </c>
      <c r="AD609" s="5">
        <v>0</v>
      </c>
      <c r="AE609" s="6">
        <v>0</v>
      </c>
      <c r="AF609" s="5">
        <v>0</v>
      </c>
      <c r="AG609" s="2"/>
    </row>
    <row r="610" spans="1:33" ht="30" outlineLevel="5" x14ac:dyDescent="0.25">
      <c r="A610" s="16" t="s">
        <v>51</v>
      </c>
      <c r="B610" s="34" t="s">
        <v>666</v>
      </c>
      <c r="C610" s="34" t="s">
        <v>3</v>
      </c>
      <c r="D610" s="34" t="s">
        <v>1</v>
      </c>
      <c r="E610" s="34"/>
      <c r="F610" s="34"/>
      <c r="G610" s="34"/>
      <c r="H610" s="34"/>
      <c r="I610" s="34"/>
      <c r="J610" s="14">
        <v>0</v>
      </c>
      <c r="K610" s="14">
        <f t="shared" si="47"/>
        <v>0</v>
      </c>
      <c r="L610" s="14">
        <f>L611</f>
        <v>33566575.090000004</v>
      </c>
      <c r="M610" s="14">
        <f>M611</f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v>0</v>
      </c>
      <c r="AC610" s="6">
        <v>6.1448034748972667E-2</v>
      </c>
      <c r="AD610" s="5">
        <v>0</v>
      </c>
      <c r="AE610" s="6">
        <v>0</v>
      </c>
      <c r="AF610" s="5">
        <v>0</v>
      </c>
      <c r="AG610" s="2"/>
    </row>
    <row r="611" spans="1:33" ht="37.5" customHeight="1" outlineLevel="6" x14ac:dyDescent="0.25">
      <c r="A611" s="16" t="s">
        <v>52</v>
      </c>
      <c r="B611" s="34" t="s">
        <v>666</v>
      </c>
      <c r="C611" s="34" t="s">
        <v>5</v>
      </c>
      <c r="D611" s="34" t="s">
        <v>1</v>
      </c>
      <c r="E611" s="34"/>
      <c r="F611" s="34"/>
      <c r="G611" s="34"/>
      <c r="H611" s="34"/>
      <c r="I611" s="34"/>
      <c r="J611" s="14">
        <v>0</v>
      </c>
      <c r="K611" s="14">
        <f t="shared" si="47"/>
        <v>0</v>
      </c>
      <c r="L611" s="14">
        <v>33566575.090000004</v>
      </c>
      <c r="M611" s="14"/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  <c r="AB611" s="5">
        <v>0</v>
      </c>
      <c r="AC611" s="6">
        <v>6.1448034748972667E-2</v>
      </c>
      <c r="AD611" s="5">
        <v>0</v>
      </c>
      <c r="AE611" s="6">
        <v>0</v>
      </c>
      <c r="AF611" s="5">
        <v>0</v>
      </c>
      <c r="AG611" s="2"/>
    </row>
    <row r="612" spans="1:33" outlineLevel="4" x14ac:dyDescent="0.25">
      <c r="A612" s="16" t="s">
        <v>355</v>
      </c>
      <c r="B612" s="33" t="s">
        <v>664</v>
      </c>
      <c r="C612" s="34" t="s">
        <v>1</v>
      </c>
      <c r="D612" s="34" t="s">
        <v>1</v>
      </c>
      <c r="E612" s="34"/>
      <c r="F612" s="34"/>
      <c r="G612" s="34"/>
      <c r="H612" s="34"/>
      <c r="I612" s="34"/>
      <c r="J612" s="14">
        <v>9752980</v>
      </c>
      <c r="K612" s="14">
        <f t="shared" si="47"/>
        <v>-3306096.58</v>
      </c>
      <c r="L612" s="14">
        <f>L613</f>
        <v>3257434</v>
      </c>
      <c r="M612" s="14">
        <f>M613</f>
        <v>6446883.4199999999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6">
        <v>0.60295250462940908</v>
      </c>
      <c r="AD612" s="5">
        <v>0</v>
      </c>
      <c r="AE612" s="6">
        <v>0</v>
      </c>
      <c r="AF612" s="5">
        <v>0</v>
      </c>
      <c r="AG612" s="2"/>
    </row>
    <row r="613" spans="1:33" ht="35.25" customHeight="1" outlineLevel="5" x14ac:dyDescent="0.25">
      <c r="A613" s="16" t="s">
        <v>51</v>
      </c>
      <c r="B613" s="33" t="s">
        <v>664</v>
      </c>
      <c r="C613" s="34" t="s">
        <v>3</v>
      </c>
      <c r="D613" s="34" t="s">
        <v>1</v>
      </c>
      <c r="E613" s="34"/>
      <c r="F613" s="34"/>
      <c r="G613" s="34"/>
      <c r="H613" s="34"/>
      <c r="I613" s="34"/>
      <c r="J613" s="14">
        <v>9752980</v>
      </c>
      <c r="K613" s="14">
        <f t="shared" si="47"/>
        <v>-3306096.58</v>
      </c>
      <c r="L613" s="14">
        <f>L614</f>
        <v>3257434</v>
      </c>
      <c r="M613" s="14">
        <f>M614</f>
        <v>6446883.4199999999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  <c r="AB613" s="5">
        <v>0</v>
      </c>
      <c r="AC613" s="6">
        <v>0.60295250462940908</v>
      </c>
      <c r="AD613" s="5">
        <v>0</v>
      </c>
      <c r="AE613" s="6">
        <v>0</v>
      </c>
      <c r="AF613" s="5">
        <v>0</v>
      </c>
      <c r="AG613" s="2"/>
    </row>
    <row r="614" spans="1:33" ht="30" outlineLevel="6" x14ac:dyDescent="0.25">
      <c r="A614" s="16" t="s">
        <v>52</v>
      </c>
      <c r="B614" s="33" t="s">
        <v>664</v>
      </c>
      <c r="C614" s="34" t="s">
        <v>5</v>
      </c>
      <c r="D614" s="34" t="s">
        <v>1</v>
      </c>
      <c r="E614" s="34"/>
      <c r="F614" s="34"/>
      <c r="G614" s="34"/>
      <c r="H614" s="34"/>
      <c r="I614" s="34"/>
      <c r="J614" s="14">
        <v>9752980</v>
      </c>
      <c r="K614" s="14">
        <f t="shared" si="47"/>
        <v>-3306096.58</v>
      </c>
      <c r="L614" s="15">
        <v>3257434</v>
      </c>
      <c r="M614" s="14">
        <v>6446883.4199999999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6">
        <v>0.60295250462940908</v>
      </c>
      <c r="AD614" s="5">
        <v>0</v>
      </c>
      <c r="AE614" s="6">
        <v>0</v>
      </c>
      <c r="AF614" s="5">
        <v>0</v>
      </c>
      <c r="AG614" s="2"/>
    </row>
    <row r="615" spans="1:33" ht="30" outlineLevel="4" x14ac:dyDescent="0.25">
      <c r="A615" s="16" t="s">
        <v>356</v>
      </c>
      <c r="B615" s="33" t="s">
        <v>665</v>
      </c>
      <c r="C615" s="34" t="s">
        <v>1</v>
      </c>
      <c r="D615" s="34" t="s">
        <v>1</v>
      </c>
      <c r="E615" s="34"/>
      <c r="F615" s="34"/>
      <c r="G615" s="34"/>
      <c r="H615" s="34"/>
      <c r="I615" s="34"/>
      <c r="J615" s="14">
        <v>14232100</v>
      </c>
      <c r="K615" s="14">
        <f t="shared" si="47"/>
        <v>-3432100</v>
      </c>
      <c r="L615" s="14">
        <f>L616</f>
        <v>10800000</v>
      </c>
      <c r="M615" s="14">
        <f>M616</f>
        <v>10800000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6">
        <v>0.37537619184800558</v>
      </c>
      <c r="AD615" s="5">
        <v>0</v>
      </c>
      <c r="AE615" s="6">
        <v>0</v>
      </c>
      <c r="AF615" s="5">
        <v>0</v>
      </c>
      <c r="AG615" s="2"/>
    </row>
    <row r="616" spans="1:33" ht="36" customHeight="1" outlineLevel="5" x14ac:dyDescent="0.25">
      <c r="A616" s="16" t="s">
        <v>51</v>
      </c>
      <c r="B616" s="33" t="s">
        <v>665</v>
      </c>
      <c r="C616" s="34" t="s">
        <v>3</v>
      </c>
      <c r="D616" s="34" t="s">
        <v>1</v>
      </c>
      <c r="E616" s="34"/>
      <c r="F616" s="34"/>
      <c r="G616" s="34"/>
      <c r="H616" s="34"/>
      <c r="I616" s="34"/>
      <c r="J616" s="14">
        <v>14232100</v>
      </c>
      <c r="K616" s="14">
        <f t="shared" si="47"/>
        <v>-3432100</v>
      </c>
      <c r="L616" s="14">
        <f>L617</f>
        <v>10800000</v>
      </c>
      <c r="M616" s="14">
        <f>M617</f>
        <v>10800000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v>0</v>
      </c>
      <c r="AC616" s="6">
        <v>0.37537619184800558</v>
      </c>
      <c r="AD616" s="5">
        <v>0</v>
      </c>
      <c r="AE616" s="6">
        <v>0</v>
      </c>
      <c r="AF616" s="5">
        <v>0</v>
      </c>
      <c r="AG616" s="2"/>
    </row>
    <row r="617" spans="1:33" ht="36.75" customHeight="1" outlineLevel="6" x14ac:dyDescent="0.25">
      <c r="A617" s="16" t="s">
        <v>52</v>
      </c>
      <c r="B617" s="33" t="s">
        <v>665</v>
      </c>
      <c r="C617" s="34" t="s">
        <v>5</v>
      </c>
      <c r="D617" s="34" t="s">
        <v>1</v>
      </c>
      <c r="E617" s="34"/>
      <c r="F617" s="34"/>
      <c r="G617" s="34"/>
      <c r="H617" s="34"/>
      <c r="I617" s="34"/>
      <c r="J617" s="14">
        <v>14232100</v>
      </c>
      <c r="K617" s="14">
        <f t="shared" si="47"/>
        <v>-3432100</v>
      </c>
      <c r="L617" s="14">
        <v>10800000</v>
      </c>
      <c r="M617" s="14">
        <v>10800000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6">
        <v>0.37537619184800558</v>
      </c>
      <c r="AD617" s="5">
        <v>0</v>
      </c>
      <c r="AE617" s="6">
        <v>0</v>
      </c>
      <c r="AF617" s="5">
        <v>0</v>
      </c>
      <c r="AG617" s="2"/>
    </row>
    <row r="618" spans="1:33" ht="30" hidden="1" outlineLevel="4" x14ac:dyDescent="0.25">
      <c r="A618" s="16" t="s">
        <v>357</v>
      </c>
      <c r="B618" s="33" t="s">
        <v>666</v>
      </c>
      <c r="C618" s="34" t="s">
        <v>1</v>
      </c>
      <c r="D618" s="34" t="s">
        <v>1</v>
      </c>
      <c r="E618" s="34"/>
      <c r="F618" s="34"/>
      <c r="G618" s="34"/>
      <c r="H618" s="34"/>
      <c r="I618" s="34"/>
      <c r="J618" s="14">
        <v>23478497</v>
      </c>
      <c r="K618" s="14">
        <f t="shared" si="47"/>
        <v>-23478497</v>
      </c>
      <c r="L618" s="14">
        <f>L619</f>
        <v>0</v>
      </c>
      <c r="M618" s="14">
        <f>M619</f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v>0</v>
      </c>
      <c r="AC618" s="6">
        <v>0.75932025266450165</v>
      </c>
      <c r="AD618" s="5">
        <v>0</v>
      </c>
      <c r="AE618" s="6">
        <v>0</v>
      </c>
      <c r="AF618" s="5">
        <v>0</v>
      </c>
      <c r="AG618" s="2"/>
    </row>
    <row r="619" spans="1:33" ht="33" hidden="1" customHeight="1" outlineLevel="5" x14ac:dyDescent="0.25">
      <c r="A619" s="16" t="s">
        <v>51</v>
      </c>
      <c r="B619" s="33" t="s">
        <v>666</v>
      </c>
      <c r="C619" s="34" t="s">
        <v>3</v>
      </c>
      <c r="D619" s="34" t="s">
        <v>1</v>
      </c>
      <c r="E619" s="34"/>
      <c r="F619" s="34"/>
      <c r="G619" s="34"/>
      <c r="H619" s="34"/>
      <c r="I619" s="34"/>
      <c r="J619" s="14">
        <v>23478497</v>
      </c>
      <c r="K619" s="14">
        <f t="shared" si="47"/>
        <v>-23478497</v>
      </c>
      <c r="L619" s="14">
        <f>L620</f>
        <v>0</v>
      </c>
      <c r="M619" s="14">
        <f>M620</f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  <c r="AB619" s="5">
        <v>0</v>
      </c>
      <c r="AC619" s="6">
        <v>0.75932025266450165</v>
      </c>
      <c r="AD619" s="5">
        <v>0</v>
      </c>
      <c r="AE619" s="6">
        <v>0</v>
      </c>
      <c r="AF619" s="5">
        <v>0</v>
      </c>
      <c r="AG619" s="2"/>
    </row>
    <row r="620" spans="1:33" ht="36" hidden="1" customHeight="1" outlineLevel="6" x14ac:dyDescent="0.25">
      <c r="A620" s="16" t="s">
        <v>52</v>
      </c>
      <c r="B620" s="33" t="s">
        <v>666</v>
      </c>
      <c r="C620" s="34" t="s">
        <v>5</v>
      </c>
      <c r="D620" s="34" t="s">
        <v>1</v>
      </c>
      <c r="E620" s="34"/>
      <c r="F620" s="34"/>
      <c r="G620" s="34"/>
      <c r="H620" s="34"/>
      <c r="I620" s="34"/>
      <c r="J620" s="14">
        <v>23478497</v>
      </c>
      <c r="K620" s="14">
        <f t="shared" si="47"/>
        <v>-23478497</v>
      </c>
      <c r="L620" s="14"/>
      <c r="M620" s="14"/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  <c r="AB620" s="5">
        <v>0</v>
      </c>
      <c r="AC620" s="6">
        <v>0.75932025266450165</v>
      </c>
      <c r="AD620" s="5">
        <v>0</v>
      </c>
      <c r="AE620" s="6">
        <v>0</v>
      </c>
      <c r="AF620" s="5">
        <v>0</v>
      </c>
      <c r="AG620" s="2"/>
    </row>
    <row r="621" spans="1:33" ht="285" hidden="1" outlineLevel="2" x14ac:dyDescent="0.25">
      <c r="A621" s="16" t="s">
        <v>358</v>
      </c>
      <c r="B621" s="33" t="s">
        <v>29</v>
      </c>
      <c r="C621" s="34" t="s">
        <v>1</v>
      </c>
      <c r="D621" s="34" t="s">
        <v>1</v>
      </c>
      <c r="E621" s="34"/>
      <c r="F621" s="34"/>
      <c r="G621" s="34"/>
      <c r="H621" s="34"/>
      <c r="I621" s="34"/>
      <c r="J621" s="14">
        <v>17701320</v>
      </c>
      <c r="K621" s="14">
        <f t="shared" si="47"/>
        <v>0</v>
      </c>
      <c r="L621" s="14">
        <v>17701320</v>
      </c>
      <c r="M621" s="14">
        <v>17701320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6">
        <v>0.64151753315571947</v>
      </c>
      <c r="AD621" s="5">
        <v>0</v>
      </c>
      <c r="AE621" s="6">
        <v>0</v>
      </c>
      <c r="AF621" s="5">
        <v>0</v>
      </c>
      <c r="AG621" s="2"/>
    </row>
    <row r="622" spans="1:33" ht="24.75" customHeight="1" outlineLevel="3" x14ac:dyDescent="0.25">
      <c r="A622" s="16" t="s">
        <v>851</v>
      </c>
      <c r="B622" s="33" t="s">
        <v>850</v>
      </c>
      <c r="C622" s="34" t="s">
        <v>1</v>
      </c>
      <c r="D622" s="34" t="s">
        <v>1</v>
      </c>
      <c r="E622" s="34"/>
      <c r="F622" s="34"/>
      <c r="G622" s="34"/>
      <c r="H622" s="34"/>
      <c r="I622" s="34"/>
      <c r="J622" s="14">
        <v>27300</v>
      </c>
      <c r="K622" s="14">
        <f t="shared" si="47"/>
        <v>2217300</v>
      </c>
      <c r="L622" s="14">
        <f>L623+L626</f>
        <v>2244600</v>
      </c>
      <c r="M622" s="14">
        <f>M623+M626</f>
        <v>2244600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6">
        <v>0.50549450549450547</v>
      </c>
      <c r="AD622" s="5">
        <v>0</v>
      </c>
      <c r="AE622" s="6">
        <v>0</v>
      </c>
      <c r="AF622" s="5">
        <v>0</v>
      </c>
      <c r="AG622" s="2"/>
    </row>
    <row r="623" spans="1:33" ht="363.75" customHeight="1" outlineLevel="4" x14ac:dyDescent="0.25">
      <c r="A623" s="16" t="s">
        <v>853</v>
      </c>
      <c r="B623" s="33" t="s">
        <v>852</v>
      </c>
      <c r="C623" s="34" t="s">
        <v>1</v>
      </c>
      <c r="D623" s="34" t="s">
        <v>1</v>
      </c>
      <c r="E623" s="34"/>
      <c r="F623" s="34"/>
      <c r="G623" s="34"/>
      <c r="H623" s="34"/>
      <c r="I623" s="34"/>
      <c r="J623" s="14">
        <v>27300</v>
      </c>
      <c r="K623" s="14">
        <f t="shared" si="47"/>
        <v>204900</v>
      </c>
      <c r="L623" s="14">
        <f t="shared" ref="L623:M624" si="51">L624</f>
        <v>232200</v>
      </c>
      <c r="M623" s="14">
        <f t="shared" si="51"/>
        <v>232200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6">
        <v>0.50549450549450547</v>
      </c>
      <c r="AD623" s="5">
        <v>0</v>
      </c>
      <c r="AE623" s="6">
        <v>0</v>
      </c>
      <c r="AF623" s="5">
        <v>0</v>
      </c>
      <c r="AG623" s="2"/>
    </row>
    <row r="624" spans="1:33" ht="30" outlineLevel="5" x14ac:dyDescent="0.25">
      <c r="A624" s="16" t="s">
        <v>50</v>
      </c>
      <c r="B624" s="33" t="s">
        <v>852</v>
      </c>
      <c r="C624" s="34" t="s">
        <v>3</v>
      </c>
      <c r="D624" s="34" t="s">
        <v>1</v>
      </c>
      <c r="E624" s="34"/>
      <c r="F624" s="34"/>
      <c r="G624" s="34"/>
      <c r="H624" s="34"/>
      <c r="I624" s="34"/>
      <c r="J624" s="14">
        <v>27300</v>
      </c>
      <c r="K624" s="14">
        <f t="shared" si="47"/>
        <v>204900</v>
      </c>
      <c r="L624" s="14">
        <f t="shared" si="51"/>
        <v>232200</v>
      </c>
      <c r="M624" s="14">
        <f t="shared" si="51"/>
        <v>232200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v>0</v>
      </c>
      <c r="AC624" s="6">
        <v>0.50549450549450547</v>
      </c>
      <c r="AD624" s="5">
        <v>0</v>
      </c>
      <c r="AE624" s="6">
        <v>0</v>
      </c>
      <c r="AF624" s="5">
        <v>0</v>
      </c>
      <c r="AG624" s="2"/>
    </row>
    <row r="625" spans="1:33" ht="30" outlineLevel="6" x14ac:dyDescent="0.25">
      <c r="A625" s="16" t="s">
        <v>52</v>
      </c>
      <c r="B625" s="33" t="s">
        <v>852</v>
      </c>
      <c r="C625" s="34" t="s">
        <v>5</v>
      </c>
      <c r="D625" s="34" t="s">
        <v>1</v>
      </c>
      <c r="E625" s="34"/>
      <c r="F625" s="34"/>
      <c r="G625" s="34"/>
      <c r="H625" s="34"/>
      <c r="I625" s="34"/>
      <c r="J625" s="14">
        <v>27300</v>
      </c>
      <c r="K625" s="14">
        <f t="shared" si="47"/>
        <v>204900</v>
      </c>
      <c r="L625" s="14">
        <v>232200</v>
      </c>
      <c r="M625" s="14">
        <v>232200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v>0</v>
      </c>
      <c r="AC625" s="6">
        <v>0.50549450549450547</v>
      </c>
      <c r="AD625" s="5">
        <v>0</v>
      </c>
      <c r="AE625" s="6">
        <v>0</v>
      </c>
      <c r="AF625" s="5">
        <v>0</v>
      </c>
      <c r="AG625" s="2"/>
    </row>
    <row r="626" spans="1:33" ht="270.75" customHeight="1" outlineLevel="4" x14ac:dyDescent="0.25">
      <c r="A626" s="16" t="s">
        <v>360</v>
      </c>
      <c r="B626" s="33" t="s">
        <v>854</v>
      </c>
      <c r="C626" s="34" t="s">
        <v>1</v>
      </c>
      <c r="D626" s="34" t="s">
        <v>1</v>
      </c>
      <c r="E626" s="34"/>
      <c r="F626" s="34"/>
      <c r="G626" s="34"/>
      <c r="H626" s="34"/>
      <c r="I626" s="34"/>
      <c r="J626" s="14">
        <v>409500</v>
      </c>
      <c r="K626" s="14">
        <f t="shared" si="47"/>
        <v>1602900</v>
      </c>
      <c r="L626" s="14">
        <f t="shared" ref="L626:M627" si="52">L627</f>
        <v>2012400</v>
      </c>
      <c r="M626" s="14">
        <f t="shared" si="52"/>
        <v>2012400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v>0</v>
      </c>
      <c r="AC626" s="6">
        <v>0.79389499389499385</v>
      </c>
      <c r="AD626" s="5">
        <v>0</v>
      </c>
      <c r="AE626" s="6">
        <v>0</v>
      </c>
      <c r="AF626" s="5">
        <v>0</v>
      </c>
      <c r="AG626" s="2"/>
    </row>
    <row r="627" spans="1:33" ht="35.25" customHeight="1" outlineLevel="5" x14ac:dyDescent="0.25">
      <c r="A627" s="16" t="s">
        <v>50</v>
      </c>
      <c r="B627" s="33" t="s">
        <v>854</v>
      </c>
      <c r="C627" s="34" t="s">
        <v>3</v>
      </c>
      <c r="D627" s="34" t="s">
        <v>1</v>
      </c>
      <c r="E627" s="34"/>
      <c r="F627" s="34"/>
      <c r="G627" s="34"/>
      <c r="H627" s="34"/>
      <c r="I627" s="34"/>
      <c r="J627" s="14">
        <v>409500</v>
      </c>
      <c r="K627" s="14">
        <f t="shared" si="47"/>
        <v>1602900</v>
      </c>
      <c r="L627" s="14">
        <f t="shared" si="52"/>
        <v>2012400</v>
      </c>
      <c r="M627" s="14">
        <f t="shared" si="52"/>
        <v>2012400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6">
        <v>0.79389499389499385</v>
      </c>
      <c r="AD627" s="5">
        <v>0</v>
      </c>
      <c r="AE627" s="6">
        <v>0</v>
      </c>
      <c r="AF627" s="5">
        <v>0</v>
      </c>
      <c r="AG627" s="2"/>
    </row>
    <row r="628" spans="1:33" ht="33.75" customHeight="1" outlineLevel="6" x14ac:dyDescent="0.25">
      <c r="A628" s="16" t="s">
        <v>82</v>
      </c>
      <c r="B628" s="33" t="s">
        <v>854</v>
      </c>
      <c r="C628" s="34" t="s">
        <v>5</v>
      </c>
      <c r="D628" s="34" t="s">
        <v>1</v>
      </c>
      <c r="E628" s="34"/>
      <c r="F628" s="34"/>
      <c r="G628" s="34"/>
      <c r="H628" s="34"/>
      <c r="I628" s="34"/>
      <c r="J628" s="14">
        <v>409500</v>
      </c>
      <c r="K628" s="14">
        <f t="shared" si="47"/>
        <v>1602900</v>
      </c>
      <c r="L628" s="14">
        <v>2012400</v>
      </c>
      <c r="M628" s="14">
        <v>2012400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6">
        <v>0.79389499389499385</v>
      </c>
      <c r="AD628" s="5">
        <v>0</v>
      </c>
      <c r="AE628" s="6">
        <v>0</v>
      </c>
      <c r="AF628" s="5">
        <v>0</v>
      </c>
      <c r="AG628" s="2"/>
    </row>
    <row r="629" spans="1:33" ht="61.5" customHeight="1" outlineLevel="3" x14ac:dyDescent="0.25">
      <c r="A629" s="16" t="s">
        <v>359</v>
      </c>
      <c r="B629" s="33" t="s">
        <v>848</v>
      </c>
      <c r="C629" s="34" t="s">
        <v>1</v>
      </c>
      <c r="D629" s="34" t="s">
        <v>1</v>
      </c>
      <c r="E629" s="34"/>
      <c r="F629" s="34"/>
      <c r="G629" s="34"/>
      <c r="H629" s="34"/>
      <c r="I629" s="34"/>
      <c r="J629" s="14">
        <v>17264520</v>
      </c>
      <c r="K629" s="14">
        <f t="shared" ref="K629:K636" si="53">M629-J629</f>
        <v>1093680</v>
      </c>
      <c r="L629" s="14">
        <f t="shared" ref="L629:M631" si="54">L630</f>
        <v>18123840</v>
      </c>
      <c r="M629" s="14">
        <f t="shared" si="54"/>
        <v>18358200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6">
        <v>0.63811835718571963</v>
      </c>
      <c r="AD629" s="5">
        <v>0</v>
      </c>
      <c r="AE629" s="6">
        <v>0</v>
      </c>
      <c r="AF629" s="5">
        <v>0</v>
      </c>
      <c r="AG629" s="2"/>
    </row>
    <row r="630" spans="1:33" ht="92.25" customHeight="1" outlineLevel="4" x14ac:dyDescent="0.25">
      <c r="A630" s="16" t="s">
        <v>847</v>
      </c>
      <c r="B630" s="33" t="s">
        <v>849</v>
      </c>
      <c r="C630" s="34" t="s">
        <v>1</v>
      </c>
      <c r="D630" s="34" t="s">
        <v>1</v>
      </c>
      <c r="E630" s="34"/>
      <c r="F630" s="34"/>
      <c r="G630" s="34"/>
      <c r="H630" s="34"/>
      <c r="I630" s="34"/>
      <c r="J630" s="14">
        <v>17264520</v>
      </c>
      <c r="K630" s="14">
        <f t="shared" si="53"/>
        <v>1093680</v>
      </c>
      <c r="L630" s="14">
        <f t="shared" si="54"/>
        <v>18123840</v>
      </c>
      <c r="M630" s="14">
        <f t="shared" si="54"/>
        <v>18358200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0</v>
      </c>
      <c r="AC630" s="6">
        <v>0.63811835718571963</v>
      </c>
      <c r="AD630" s="5">
        <v>0</v>
      </c>
      <c r="AE630" s="6">
        <v>0</v>
      </c>
      <c r="AF630" s="5">
        <v>0</v>
      </c>
      <c r="AG630" s="2"/>
    </row>
    <row r="631" spans="1:33" ht="60" customHeight="1" outlineLevel="5" x14ac:dyDescent="0.25">
      <c r="A631" s="16" t="s">
        <v>102</v>
      </c>
      <c r="B631" s="33" t="s">
        <v>849</v>
      </c>
      <c r="C631" s="34" t="s">
        <v>16</v>
      </c>
      <c r="D631" s="34" t="s">
        <v>1</v>
      </c>
      <c r="E631" s="34"/>
      <c r="F631" s="34"/>
      <c r="G631" s="34"/>
      <c r="H631" s="34"/>
      <c r="I631" s="34"/>
      <c r="J631" s="14">
        <v>17264520</v>
      </c>
      <c r="K631" s="14">
        <f t="shared" si="53"/>
        <v>1093680</v>
      </c>
      <c r="L631" s="14">
        <f t="shared" si="54"/>
        <v>18123840</v>
      </c>
      <c r="M631" s="14">
        <f t="shared" si="54"/>
        <v>18358200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6">
        <v>0.63811835718571963</v>
      </c>
      <c r="AD631" s="5">
        <v>0</v>
      </c>
      <c r="AE631" s="6">
        <v>0</v>
      </c>
      <c r="AF631" s="5">
        <v>0</v>
      </c>
      <c r="AG631" s="2"/>
    </row>
    <row r="632" spans="1:33" outlineLevel="6" x14ac:dyDescent="0.25">
      <c r="A632" s="16" t="s">
        <v>161</v>
      </c>
      <c r="B632" s="33" t="s">
        <v>849</v>
      </c>
      <c r="C632" s="34" t="s">
        <v>18</v>
      </c>
      <c r="D632" s="34" t="s">
        <v>1</v>
      </c>
      <c r="E632" s="34"/>
      <c r="F632" s="34"/>
      <c r="G632" s="34"/>
      <c r="H632" s="34"/>
      <c r="I632" s="34"/>
      <c r="J632" s="14">
        <v>17264520</v>
      </c>
      <c r="K632" s="14">
        <f t="shared" si="53"/>
        <v>1093680</v>
      </c>
      <c r="L632" s="14">
        <v>18123840</v>
      </c>
      <c r="M632" s="14">
        <v>18358200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6">
        <v>0.63811835718571963</v>
      </c>
      <c r="AD632" s="5">
        <v>0</v>
      </c>
      <c r="AE632" s="6">
        <v>0</v>
      </c>
      <c r="AF632" s="5">
        <v>0</v>
      </c>
      <c r="AG632" s="2"/>
    </row>
    <row r="633" spans="1:33" ht="34.5" customHeight="1" outlineLevel="3" x14ac:dyDescent="0.25">
      <c r="A633" s="16" t="s">
        <v>857</v>
      </c>
      <c r="B633" s="33" t="s">
        <v>855</v>
      </c>
      <c r="C633" s="34" t="s">
        <v>1</v>
      </c>
      <c r="D633" s="34" t="s">
        <v>1</v>
      </c>
      <c r="E633" s="34"/>
      <c r="F633" s="34"/>
      <c r="G633" s="34"/>
      <c r="H633" s="34"/>
      <c r="I633" s="34"/>
      <c r="J633" s="14">
        <f>J634</f>
        <v>3367468</v>
      </c>
      <c r="K633" s="14">
        <f t="shared" si="53"/>
        <v>735426</v>
      </c>
      <c r="L633" s="14">
        <f t="shared" ref="L633:M635" si="55">L634</f>
        <v>3396672</v>
      </c>
      <c r="M633" s="14">
        <f t="shared" si="55"/>
        <v>4102894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  <c r="AB633" s="5">
        <v>0</v>
      </c>
      <c r="AC633" s="6">
        <v>0.47293810661303981</v>
      </c>
      <c r="AD633" s="5">
        <v>0</v>
      </c>
      <c r="AE633" s="6">
        <v>0</v>
      </c>
      <c r="AF633" s="5">
        <v>0</v>
      </c>
      <c r="AG633" s="2"/>
    </row>
    <row r="634" spans="1:33" ht="48" customHeight="1" outlineLevel="4" x14ac:dyDescent="0.25">
      <c r="A634" s="16" t="s">
        <v>378</v>
      </c>
      <c r="B634" s="33" t="s">
        <v>856</v>
      </c>
      <c r="C634" s="34" t="s">
        <v>1</v>
      </c>
      <c r="D634" s="34" t="s">
        <v>1</v>
      </c>
      <c r="E634" s="34"/>
      <c r="F634" s="34"/>
      <c r="G634" s="34"/>
      <c r="H634" s="34"/>
      <c r="I634" s="34"/>
      <c r="J634" s="14">
        <f>J635</f>
        <v>3367468</v>
      </c>
      <c r="K634" s="14">
        <f t="shared" si="53"/>
        <v>735426</v>
      </c>
      <c r="L634" s="14">
        <f t="shared" si="55"/>
        <v>3396672</v>
      </c>
      <c r="M634" s="14">
        <f t="shared" si="55"/>
        <v>4102894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6">
        <v>0.47293810661303981</v>
      </c>
      <c r="AD634" s="5">
        <v>0</v>
      </c>
      <c r="AE634" s="6">
        <v>0</v>
      </c>
      <c r="AF634" s="5">
        <v>0</v>
      </c>
      <c r="AG634" s="2"/>
    </row>
    <row r="635" spans="1:33" ht="67.5" customHeight="1" outlineLevel="5" x14ac:dyDescent="0.25">
      <c r="A635" s="16" t="s">
        <v>104</v>
      </c>
      <c r="B635" s="33" t="s">
        <v>856</v>
      </c>
      <c r="C635" s="34" t="s">
        <v>16</v>
      </c>
      <c r="D635" s="34" t="s">
        <v>1</v>
      </c>
      <c r="E635" s="34"/>
      <c r="F635" s="34"/>
      <c r="G635" s="34"/>
      <c r="H635" s="34"/>
      <c r="I635" s="34"/>
      <c r="J635" s="14">
        <f>J636</f>
        <v>3367468</v>
      </c>
      <c r="K635" s="14">
        <f t="shared" si="53"/>
        <v>735426</v>
      </c>
      <c r="L635" s="14">
        <f t="shared" si="55"/>
        <v>3396672</v>
      </c>
      <c r="M635" s="14">
        <f t="shared" si="55"/>
        <v>4102894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  <c r="AB635" s="5">
        <v>0</v>
      </c>
      <c r="AC635" s="6">
        <v>0.47293810661303981</v>
      </c>
      <c r="AD635" s="5">
        <v>0</v>
      </c>
      <c r="AE635" s="6">
        <v>0</v>
      </c>
      <c r="AF635" s="5">
        <v>0</v>
      </c>
      <c r="AG635" s="2"/>
    </row>
    <row r="636" spans="1:33" outlineLevel="6" x14ac:dyDescent="0.25">
      <c r="A636" s="16" t="s">
        <v>211</v>
      </c>
      <c r="B636" s="33" t="s">
        <v>856</v>
      </c>
      <c r="C636" s="34" t="s">
        <v>18</v>
      </c>
      <c r="D636" s="34" t="s">
        <v>1</v>
      </c>
      <c r="E636" s="34"/>
      <c r="F636" s="34"/>
      <c r="G636" s="34"/>
      <c r="H636" s="34"/>
      <c r="I636" s="34"/>
      <c r="J636" s="14">
        <v>3367468</v>
      </c>
      <c r="K636" s="14">
        <f t="shared" si="53"/>
        <v>735426</v>
      </c>
      <c r="L636" s="14">
        <v>3396672</v>
      </c>
      <c r="M636" s="14">
        <v>4102894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6">
        <v>0.47293810661303981</v>
      </c>
      <c r="AD636" s="5">
        <v>0</v>
      </c>
      <c r="AE636" s="6">
        <v>0</v>
      </c>
      <c r="AF636" s="5">
        <v>0</v>
      </c>
      <c r="AG636" s="2"/>
    </row>
    <row r="637" spans="1:33" ht="20.25" customHeight="1" outlineLevel="1" x14ac:dyDescent="0.25">
      <c r="A637" s="16" t="s">
        <v>361</v>
      </c>
      <c r="B637" s="33" t="s">
        <v>667</v>
      </c>
      <c r="C637" s="34" t="s">
        <v>1</v>
      </c>
      <c r="D637" s="34" t="s">
        <v>1</v>
      </c>
      <c r="E637" s="34"/>
      <c r="F637" s="34"/>
      <c r="G637" s="34"/>
      <c r="H637" s="34"/>
      <c r="I637" s="34"/>
      <c r="J637" s="14">
        <v>52294200</v>
      </c>
      <c r="K637" s="14">
        <f t="shared" si="47"/>
        <v>-4965085</v>
      </c>
      <c r="L637" s="14">
        <f>L638</f>
        <v>47279115</v>
      </c>
      <c r="M637" s="14">
        <f>M638</f>
        <v>47329115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6">
        <v>0.48183425102592642</v>
      </c>
      <c r="AD637" s="5">
        <v>0</v>
      </c>
      <c r="AE637" s="6">
        <v>0</v>
      </c>
      <c r="AF637" s="5">
        <v>0</v>
      </c>
      <c r="AG637" s="2"/>
    </row>
    <row r="638" spans="1:33" ht="33" customHeight="1" outlineLevel="3" x14ac:dyDescent="0.25">
      <c r="A638" s="16" t="s">
        <v>362</v>
      </c>
      <c r="B638" s="33" t="s">
        <v>668</v>
      </c>
      <c r="C638" s="34" t="s">
        <v>1</v>
      </c>
      <c r="D638" s="34" t="s">
        <v>1</v>
      </c>
      <c r="E638" s="34"/>
      <c r="F638" s="34"/>
      <c r="G638" s="34"/>
      <c r="H638" s="34"/>
      <c r="I638" s="34"/>
      <c r="J638" s="14">
        <v>52294200</v>
      </c>
      <c r="K638" s="14">
        <f t="shared" si="47"/>
        <v>-4965085</v>
      </c>
      <c r="L638" s="14">
        <f>L639+L646</f>
        <v>47279115</v>
      </c>
      <c r="M638" s="14">
        <f>M639+M646</f>
        <v>47329115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6">
        <v>0.48183425102592642</v>
      </c>
      <c r="AD638" s="5">
        <v>0</v>
      </c>
      <c r="AE638" s="6">
        <v>0</v>
      </c>
      <c r="AF638" s="5">
        <v>0</v>
      </c>
      <c r="AG638" s="2"/>
    </row>
    <row r="639" spans="1:33" ht="30" outlineLevel="4" x14ac:dyDescent="0.25">
      <c r="A639" s="16" t="s">
        <v>363</v>
      </c>
      <c r="B639" s="33" t="s">
        <v>669</v>
      </c>
      <c r="C639" s="34" t="s">
        <v>1</v>
      </c>
      <c r="D639" s="34" t="s">
        <v>1</v>
      </c>
      <c r="E639" s="34"/>
      <c r="F639" s="34"/>
      <c r="G639" s="34"/>
      <c r="H639" s="34"/>
      <c r="I639" s="34"/>
      <c r="J639" s="14">
        <v>49574200</v>
      </c>
      <c r="K639" s="14">
        <f t="shared" si="47"/>
        <v>-5145085</v>
      </c>
      <c r="L639" s="14">
        <f>L640+L642+L644</f>
        <v>44429115</v>
      </c>
      <c r="M639" s="14">
        <f>M640+M642+M644</f>
        <v>44429115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6">
        <v>0.49257014697161022</v>
      </c>
      <c r="AD639" s="5">
        <v>0</v>
      </c>
      <c r="AE639" s="6">
        <v>0</v>
      </c>
      <c r="AF639" s="5">
        <v>0</v>
      </c>
      <c r="AG639" s="2"/>
    </row>
    <row r="640" spans="1:33" ht="66" customHeight="1" outlineLevel="5" x14ac:dyDescent="0.25">
      <c r="A640" s="16" t="s">
        <v>102</v>
      </c>
      <c r="B640" s="33" t="s">
        <v>669</v>
      </c>
      <c r="C640" s="34" t="s">
        <v>16</v>
      </c>
      <c r="D640" s="34" t="s">
        <v>1</v>
      </c>
      <c r="E640" s="34"/>
      <c r="F640" s="34"/>
      <c r="G640" s="34"/>
      <c r="H640" s="34"/>
      <c r="I640" s="34"/>
      <c r="J640" s="14">
        <v>44802200</v>
      </c>
      <c r="K640" s="14">
        <f t="shared" si="47"/>
        <v>-5237685</v>
      </c>
      <c r="L640" s="14">
        <f>L641</f>
        <v>39564515</v>
      </c>
      <c r="M640" s="14">
        <f>M641</f>
        <v>39564515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6">
        <v>0.48692927104623002</v>
      </c>
      <c r="AD640" s="5">
        <v>0</v>
      </c>
      <c r="AE640" s="6">
        <v>0</v>
      </c>
      <c r="AF640" s="5">
        <v>0</v>
      </c>
      <c r="AG640" s="2"/>
    </row>
    <row r="641" spans="1:33" ht="21.75" customHeight="1" outlineLevel="6" x14ac:dyDescent="0.25">
      <c r="A641" s="16" t="s">
        <v>161</v>
      </c>
      <c r="B641" s="33" t="s">
        <v>669</v>
      </c>
      <c r="C641" s="34" t="s">
        <v>18</v>
      </c>
      <c r="D641" s="34" t="s">
        <v>1</v>
      </c>
      <c r="E641" s="34"/>
      <c r="F641" s="34"/>
      <c r="G641" s="34"/>
      <c r="H641" s="34"/>
      <c r="I641" s="34"/>
      <c r="J641" s="14">
        <v>44802200</v>
      </c>
      <c r="K641" s="14">
        <f t="shared" si="47"/>
        <v>-5237685</v>
      </c>
      <c r="L641" s="14">
        <v>39564515</v>
      </c>
      <c r="M641" s="14">
        <v>39564515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6">
        <v>0.48692927104623002</v>
      </c>
      <c r="AD641" s="5">
        <v>0</v>
      </c>
      <c r="AE641" s="6">
        <v>0</v>
      </c>
      <c r="AF641" s="5">
        <v>0</v>
      </c>
      <c r="AG641" s="2"/>
    </row>
    <row r="642" spans="1:33" ht="35.25" customHeight="1" outlineLevel="5" x14ac:dyDescent="0.25">
      <c r="A642" s="16" t="s">
        <v>51</v>
      </c>
      <c r="B642" s="33" t="s">
        <v>669</v>
      </c>
      <c r="C642" s="34" t="s">
        <v>3</v>
      </c>
      <c r="D642" s="34" t="s">
        <v>1</v>
      </c>
      <c r="E642" s="34"/>
      <c r="F642" s="34"/>
      <c r="G642" s="34"/>
      <c r="H642" s="34"/>
      <c r="I642" s="34"/>
      <c r="J642" s="14">
        <v>4751000</v>
      </c>
      <c r="K642" s="14">
        <f t="shared" si="47"/>
        <v>92600</v>
      </c>
      <c r="L642" s="14">
        <f>L643</f>
        <v>4843600</v>
      </c>
      <c r="M642" s="14">
        <f>M643</f>
        <v>4843600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  <c r="AB642" s="5">
        <v>0</v>
      </c>
      <c r="AC642" s="6">
        <v>0.54881719926976691</v>
      </c>
      <c r="AD642" s="5">
        <v>0</v>
      </c>
      <c r="AE642" s="6">
        <v>0</v>
      </c>
      <c r="AF642" s="5">
        <v>0</v>
      </c>
      <c r="AG642" s="2"/>
    </row>
    <row r="643" spans="1:33" ht="36.75" customHeight="1" outlineLevel="6" x14ac:dyDescent="0.25">
      <c r="A643" s="16" t="s">
        <v>82</v>
      </c>
      <c r="B643" s="33" t="s">
        <v>669</v>
      </c>
      <c r="C643" s="34" t="s">
        <v>5</v>
      </c>
      <c r="D643" s="34" t="s">
        <v>1</v>
      </c>
      <c r="E643" s="34"/>
      <c r="F643" s="34"/>
      <c r="G643" s="34"/>
      <c r="H643" s="34"/>
      <c r="I643" s="34"/>
      <c r="J643" s="14">
        <v>4751000</v>
      </c>
      <c r="K643" s="14">
        <f t="shared" si="47"/>
        <v>92600</v>
      </c>
      <c r="L643" s="15">
        <v>4843600</v>
      </c>
      <c r="M643" s="15">
        <v>4843600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  <c r="AB643" s="5">
        <v>0</v>
      </c>
      <c r="AC643" s="6">
        <v>0.54881719926976691</v>
      </c>
      <c r="AD643" s="5">
        <v>0</v>
      </c>
      <c r="AE643" s="6">
        <v>0</v>
      </c>
      <c r="AF643" s="5">
        <v>0</v>
      </c>
      <c r="AG643" s="2"/>
    </row>
    <row r="644" spans="1:33" outlineLevel="5" x14ac:dyDescent="0.25">
      <c r="A644" s="16" t="s">
        <v>73</v>
      </c>
      <c r="B644" s="33" t="s">
        <v>669</v>
      </c>
      <c r="C644" s="34" t="s">
        <v>13</v>
      </c>
      <c r="D644" s="34" t="s">
        <v>1</v>
      </c>
      <c r="E644" s="34"/>
      <c r="F644" s="34"/>
      <c r="G644" s="34"/>
      <c r="H644" s="34"/>
      <c r="I644" s="34"/>
      <c r="J644" s="14">
        <v>21000</v>
      </c>
      <c r="K644" s="14">
        <f t="shared" si="47"/>
        <v>0</v>
      </c>
      <c r="L644" s="14">
        <f>L645</f>
        <v>21000</v>
      </c>
      <c r="M644" s="14">
        <f>M645</f>
        <v>21000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6">
        <v>2.2548571428571428E-2</v>
      </c>
      <c r="AD644" s="5">
        <v>0</v>
      </c>
      <c r="AE644" s="6">
        <v>0</v>
      </c>
      <c r="AF644" s="5">
        <v>0</v>
      </c>
      <c r="AG644" s="2"/>
    </row>
    <row r="645" spans="1:33" outlineLevel="6" x14ac:dyDescent="0.25">
      <c r="A645" s="16" t="s">
        <v>157</v>
      </c>
      <c r="B645" s="33" t="s">
        <v>669</v>
      </c>
      <c r="C645" s="34" t="s">
        <v>14</v>
      </c>
      <c r="D645" s="34" t="s">
        <v>1</v>
      </c>
      <c r="E645" s="34"/>
      <c r="F645" s="34"/>
      <c r="G645" s="34"/>
      <c r="H645" s="34"/>
      <c r="I645" s="34"/>
      <c r="J645" s="14">
        <v>21000</v>
      </c>
      <c r="K645" s="14">
        <f t="shared" si="47"/>
        <v>0</v>
      </c>
      <c r="L645" s="14">
        <v>21000</v>
      </c>
      <c r="M645" s="14">
        <v>21000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6">
        <v>2.2548571428571428E-2</v>
      </c>
      <c r="AD645" s="5">
        <v>0</v>
      </c>
      <c r="AE645" s="6">
        <v>0</v>
      </c>
      <c r="AF645" s="5">
        <v>0</v>
      </c>
      <c r="AG645" s="2"/>
    </row>
    <row r="646" spans="1:33" ht="34.5" customHeight="1" outlineLevel="4" x14ac:dyDescent="0.25">
      <c r="A646" s="16" t="s">
        <v>364</v>
      </c>
      <c r="B646" s="33" t="s">
        <v>670</v>
      </c>
      <c r="C646" s="34" t="s">
        <v>1</v>
      </c>
      <c r="D646" s="34" t="s">
        <v>1</v>
      </c>
      <c r="E646" s="34"/>
      <c r="F646" s="34"/>
      <c r="G646" s="34"/>
      <c r="H646" s="34"/>
      <c r="I646" s="34"/>
      <c r="J646" s="14">
        <v>2720000</v>
      </c>
      <c r="K646" s="14">
        <f t="shared" si="47"/>
        <v>180000</v>
      </c>
      <c r="L646" s="14">
        <f>L647+L649</f>
        <v>2850000</v>
      </c>
      <c r="M646" s="14">
        <f>M647+M649</f>
        <v>2900000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6">
        <v>0.28616386397058824</v>
      </c>
      <c r="AD646" s="5">
        <v>0</v>
      </c>
      <c r="AE646" s="6">
        <v>0</v>
      </c>
      <c r="AF646" s="5">
        <v>0</v>
      </c>
      <c r="AG646" s="2"/>
    </row>
    <row r="647" spans="1:33" ht="63.75" hidden="1" customHeight="1" outlineLevel="5" x14ac:dyDescent="0.25">
      <c r="A647" s="16" t="s">
        <v>102</v>
      </c>
      <c r="B647" s="33" t="s">
        <v>670</v>
      </c>
      <c r="C647" s="34" t="s">
        <v>16</v>
      </c>
      <c r="D647" s="34" t="s">
        <v>1</v>
      </c>
      <c r="E647" s="34"/>
      <c r="F647" s="34"/>
      <c r="G647" s="34"/>
      <c r="H647" s="34"/>
      <c r="I647" s="34"/>
      <c r="J647" s="14">
        <v>20000</v>
      </c>
      <c r="K647" s="14">
        <f t="shared" ref="K647:K705" si="56">M647-J647</f>
        <v>-20000</v>
      </c>
      <c r="L647" s="14">
        <f>L648</f>
        <v>0</v>
      </c>
      <c r="M647" s="14">
        <f>M648</f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6">
        <v>0.58234377319281583</v>
      </c>
      <c r="AD647" s="5">
        <v>0</v>
      </c>
      <c r="AE647" s="6">
        <v>0</v>
      </c>
      <c r="AF647" s="5">
        <v>0</v>
      </c>
      <c r="AG647" s="2"/>
    </row>
    <row r="648" spans="1:33" hidden="1" outlineLevel="6" x14ac:dyDescent="0.25">
      <c r="A648" s="16" t="s">
        <v>211</v>
      </c>
      <c r="B648" s="33" t="s">
        <v>670</v>
      </c>
      <c r="C648" s="34" t="s">
        <v>18</v>
      </c>
      <c r="D648" s="34" t="s">
        <v>1</v>
      </c>
      <c r="E648" s="34"/>
      <c r="F648" s="34"/>
      <c r="G648" s="34"/>
      <c r="H648" s="34"/>
      <c r="I648" s="34"/>
      <c r="J648" s="14">
        <v>20000</v>
      </c>
      <c r="K648" s="14">
        <f t="shared" si="56"/>
        <v>-20000</v>
      </c>
      <c r="L648" s="14"/>
      <c r="M648" s="14"/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6">
        <v>0.58234377319281583</v>
      </c>
      <c r="AD648" s="5">
        <v>0</v>
      </c>
      <c r="AE648" s="6">
        <v>0</v>
      </c>
      <c r="AF648" s="5">
        <v>0</v>
      </c>
      <c r="AG648" s="2"/>
    </row>
    <row r="649" spans="1:33" ht="33" customHeight="1" outlineLevel="5" collapsed="1" x14ac:dyDescent="0.25">
      <c r="A649" s="16" t="s">
        <v>50</v>
      </c>
      <c r="B649" s="33" t="s">
        <v>670</v>
      </c>
      <c r="C649" s="34" t="s">
        <v>3</v>
      </c>
      <c r="D649" s="34" t="s">
        <v>1</v>
      </c>
      <c r="E649" s="34"/>
      <c r="F649" s="34"/>
      <c r="G649" s="34"/>
      <c r="H649" s="34"/>
      <c r="I649" s="34"/>
      <c r="J649" s="14">
        <v>2700000</v>
      </c>
      <c r="K649" s="14">
        <f t="shared" si="56"/>
        <v>200000</v>
      </c>
      <c r="L649" s="14">
        <f>L650</f>
        <v>2850000</v>
      </c>
      <c r="M649" s="14">
        <f>M650</f>
        <v>2900000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6">
        <v>0.28320014244062125</v>
      </c>
      <c r="AD649" s="5">
        <v>0</v>
      </c>
      <c r="AE649" s="6">
        <v>0</v>
      </c>
      <c r="AF649" s="5">
        <v>0</v>
      </c>
      <c r="AG649" s="2"/>
    </row>
    <row r="650" spans="1:33" ht="32.25" customHeight="1" outlineLevel="6" x14ac:dyDescent="0.25">
      <c r="A650" s="16" t="s">
        <v>82</v>
      </c>
      <c r="B650" s="33" t="s">
        <v>670</v>
      </c>
      <c r="C650" s="34" t="s">
        <v>5</v>
      </c>
      <c r="D650" s="34" t="s">
        <v>1</v>
      </c>
      <c r="E650" s="34"/>
      <c r="F650" s="34"/>
      <c r="G650" s="34"/>
      <c r="H650" s="34"/>
      <c r="I650" s="34"/>
      <c r="J650" s="14">
        <v>2700000</v>
      </c>
      <c r="K650" s="14">
        <f t="shared" si="56"/>
        <v>200000</v>
      </c>
      <c r="L650" s="14">
        <v>2850000</v>
      </c>
      <c r="M650" s="14">
        <v>2900000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6">
        <v>0.28320014244062125</v>
      </c>
      <c r="AD650" s="5">
        <v>0</v>
      </c>
      <c r="AE650" s="6">
        <v>0</v>
      </c>
      <c r="AF650" s="5">
        <v>0</v>
      </c>
      <c r="AG650" s="2"/>
    </row>
    <row r="651" spans="1:33" ht="60" customHeight="1" x14ac:dyDescent="0.25">
      <c r="A651" s="29" t="s">
        <v>365</v>
      </c>
      <c r="B651" s="30" t="s">
        <v>671</v>
      </c>
      <c r="C651" s="31" t="s">
        <v>1</v>
      </c>
      <c r="D651" s="31" t="s">
        <v>1</v>
      </c>
      <c r="E651" s="31"/>
      <c r="F651" s="31"/>
      <c r="G651" s="31"/>
      <c r="H651" s="31"/>
      <c r="I651" s="31"/>
      <c r="J651" s="32">
        <v>9508748</v>
      </c>
      <c r="K651" s="32">
        <f t="shared" si="56"/>
        <v>-3224758</v>
      </c>
      <c r="L651" s="32">
        <f>L652+L657+L676</f>
        <v>6213990</v>
      </c>
      <c r="M651" s="32">
        <f>M652+M657+M676</f>
        <v>6283990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6">
        <v>0.6187647690316328</v>
      </c>
      <c r="AD651" s="5">
        <v>0</v>
      </c>
      <c r="AE651" s="6">
        <v>0</v>
      </c>
      <c r="AF651" s="5">
        <v>0</v>
      </c>
      <c r="AG651" s="2"/>
    </row>
    <row r="652" spans="1:33" ht="47.25" customHeight="1" outlineLevel="1" x14ac:dyDescent="0.25">
      <c r="A652" s="16" t="s">
        <v>366</v>
      </c>
      <c r="B652" s="33" t="s">
        <v>672</v>
      </c>
      <c r="C652" s="34" t="s">
        <v>1</v>
      </c>
      <c r="D652" s="34" t="s">
        <v>1</v>
      </c>
      <c r="E652" s="34"/>
      <c r="F652" s="34"/>
      <c r="G652" s="34"/>
      <c r="H652" s="34"/>
      <c r="I652" s="34"/>
      <c r="J652" s="14">
        <v>45000</v>
      </c>
      <c r="K652" s="14">
        <f t="shared" si="56"/>
        <v>5000</v>
      </c>
      <c r="L652" s="14">
        <f t="shared" ref="L652:M655" si="57">L653</f>
        <v>50000</v>
      </c>
      <c r="M652" s="14">
        <f t="shared" si="57"/>
        <v>50000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6">
        <v>0</v>
      </c>
      <c r="AD652" s="5">
        <v>0</v>
      </c>
      <c r="AE652" s="6">
        <v>0</v>
      </c>
      <c r="AF652" s="5">
        <v>0</v>
      </c>
      <c r="AG652" s="2"/>
    </row>
    <row r="653" spans="1:33" ht="50.25" customHeight="1" outlineLevel="3" x14ac:dyDescent="0.25">
      <c r="A653" s="16" t="s">
        <v>367</v>
      </c>
      <c r="B653" s="33" t="s">
        <v>673</v>
      </c>
      <c r="C653" s="34" t="s">
        <v>1</v>
      </c>
      <c r="D653" s="34" t="s">
        <v>1</v>
      </c>
      <c r="E653" s="34"/>
      <c r="F653" s="34"/>
      <c r="G653" s="34"/>
      <c r="H653" s="34"/>
      <c r="I653" s="34"/>
      <c r="J653" s="14">
        <v>45000</v>
      </c>
      <c r="K653" s="14">
        <f t="shared" si="56"/>
        <v>5000</v>
      </c>
      <c r="L653" s="14">
        <f t="shared" si="57"/>
        <v>50000</v>
      </c>
      <c r="M653" s="14">
        <f t="shared" si="57"/>
        <v>50000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6">
        <v>0</v>
      </c>
      <c r="AD653" s="5">
        <v>0</v>
      </c>
      <c r="AE653" s="6">
        <v>0</v>
      </c>
      <c r="AF653" s="5">
        <v>0</v>
      </c>
      <c r="AG653" s="2"/>
    </row>
    <row r="654" spans="1:33" ht="35.25" customHeight="1" outlineLevel="4" x14ac:dyDescent="0.25">
      <c r="A654" s="16" t="s">
        <v>368</v>
      </c>
      <c r="B654" s="33" t="s">
        <v>674</v>
      </c>
      <c r="C654" s="34" t="s">
        <v>1</v>
      </c>
      <c r="D654" s="34" t="s">
        <v>1</v>
      </c>
      <c r="E654" s="34"/>
      <c r="F654" s="34"/>
      <c r="G654" s="34"/>
      <c r="H654" s="34"/>
      <c r="I654" s="34"/>
      <c r="J654" s="14">
        <v>45000</v>
      </c>
      <c r="K654" s="14">
        <f t="shared" si="56"/>
        <v>5000</v>
      </c>
      <c r="L654" s="14">
        <f t="shared" si="57"/>
        <v>50000</v>
      </c>
      <c r="M654" s="14">
        <f t="shared" si="57"/>
        <v>50000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6">
        <v>0</v>
      </c>
      <c r="AD654" s="5">
        <v>0</v>
      </c>
      <c r="AE654" s="6">
        <v>0</v>
      </c>
      <c r="AF654" s="5">
        <v>0</v>
      </c>
      <c r="AG654" s="2"/>
    </row>
    <row r="655" spans="1:33" ht="33.75" customHeight="1" outlineLevel="5" x14ac:dyDescent="0.25">
      <c r="A655" s="16" t="s">
        <v>50</v>
      </c>
      <c r="B655" s="33" t="s">
        <v>674</v>
      </c>
      <c r="C655" s="34" t="s">
        <v>3</v>
      </c>
      <c r="D655" s="34" t="s">
        <v>1</v>
      </c>
      <c r="E655" s="34"/>
      <c r="F655" s="34"/>
      <c r="G655" s="34"/>
      <c r="H655" s="34"/>
      <c r="I655" s="34"/>
      <c r="J655" s="14">
        <v>45000</v>
      </c>
      <c r="K655" s="14">
        <f t="shared" si="56"/>
        <v>5000</v>
      </c>
      <c r="L655" s="14">
        <f t="shared" si="57"/>
        <v>50000</v>
      </c>
      <c r="M655" s="14">
        <f t="shared" si="57"/>
        <v>50000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6">
        <v>0</v>
      </c>
      <c r="AD655" s="5">
        <v>0</v>
      </c>
      <c r="AE655" s="6">
        <v>0</v>
      </c>
      <c r="AF655" s="5">
        <v>0</v>
      </c>
      <c r="AG655" s="2"/>
    </row>
    <row r="656" spans="1:33" ht="38.25" customHeight="1" outlineLevel="6" x14ac:dyDescent="0.25">
      <c r="A656" s="16" t="s">
        <v>82</v>
      </c>
      <c r="B656" s="33" t="s">
        <v>674</v>
      </c>
      <c r="C656" s="34" t="s">
        <v>5</v>
      </c>
      <c r="D656" s="34" t="s">
        <v>1</v>
      </c>
      <c r="E656" s="34"/>
      <c r="F656" s="34"/>
      <c r="G656" s="34"/>
      <c r="H656" s="34"/>
      <c r="I656" s="34"/>
      <c r="J656" s="14">
        <v>45000</v>
      </c>
      <c r="K656" s="14">
        <f t="shared" si="56"/>
        <v>5000</v>
      </c>
      <c r="L656" s="14">
        <v>50000</v>
      </c>
      <c r="M656" s="14">
        <v>50000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6">
        <v>0</v>
      </c>
      <c r="AD656" s="5">
        <v>0</v>
      </c>
      <c r="AE656" s="6">
        <v>0</v>
      </c>
      <c r="AF656" s="5">
        <v>0</v>
      </c>
      <c r="AG656" s="2"/>
    </row>
    <row r="657" spans="1:33" ht="19.5" customHeight="1" outlineLevel="1" x14ac:dyDescent="0.25">
      <c r="A657" s="16" t="s">
        <v>369</v>
      </c>
      <c r="B657" s="33" t="s">
        <v>675</v>
      </c>
      <c r="C657" s="34" t="s">
        <v>1</v>
      </c>
      <c r="D657" s="34" t="s">
        <v>1</v>
      </c>
      <c r="E657" s="34"/>
      <c r="F657" s="34"/>
      <c r="G657" s="34"/>
      <c r="H657" s="34"/>
      <c r="I657" s="34"/>
      <c r="J657" s="14">
        <v>4761458</v>
      </c>
      <c r="K657" s="14">
        <f t="shared" si="56"/>
        <v>-3564458</v>
      </c>
      <c r="L657" s="14">
        <f>L658+L662+L668+L672</f>
        <v>1127000</v>
      </c>
      <c r="M657" s="14">
        <f>M658+M662+M668+M672</f>
        <v>1197000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6">
        <v>0.42786914008272259</v>
      </c>
      <c r="AD657" s="5">
        <v>0</v>
      </c>
      <c r="AE657" s="6">
        <v>0</v>
      </c>
      <c r="AF657" s="5">
        <v>0</v>
      </c>
      <c r="AG657" s="2"/>
    </row>
    <row r="658" spans="1:33" ht="29.25" customHeight="1" outlineLevel="3" x14ac:dyDescent="0.25">
      <c r="A658" s="16" t="s">
        <v>370</v>
      </c>
      <c r="B658" s="33" t="s">
        <v>676</v>
      </c>
      <c r="C658" s="34" t="s">
        <v>1</v>
      </c>
      <c r="D658" s="34" t="s">
        <v>1</v>
      </c>
      <c r="E658" s="34"/>
      <c r="F658" s="34"/>
      <c r="G658" s="34"/>
      <c r="H658" s="34"/>
      <c r="I658" s="34"/>
      <c r="J658" s="14">
        <v>705000</v>
      </c>
      <c r="K658" s="14">
        <f t="shared" si="56"/>
        <v>87000</v>
      </c>
      <c r="L658" s="14">
        <f t="shared" ref="L658:M660" si="58">L659</f>
        <v>760000</v>
      </c>
      <c r="M658" s="14">
        <f t="shared" si="58"/>
        <v>792000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6">
        <v>0.60947092198581565</v>
      </c>
      <c r="AD658" s="5">
        <v>0</v>
      </c>
      <c r="AE658" s="6">
        <v>0</v>
      </c>
      <c r="AF658" s="5">
        <v>0</v>
      </c>
      <c r="AG658" s="2"/>
    </row>
    <row r="659" spans="1:33" ht="30" outlineLevel="4" x14ac:dyDescent="0.25">
      <c r="A659" s="16" t="s">
        <v>371</v>
      </c>
      <c r="B659" s="33" t="s">
        <v>677</v>
      </c>
      <c r="C659" s="34" t="s">
        <v>1</v>
      </c>
      <c r="D659" s="34" t="s">
        <v>1</v>
      </c>
      <c r="E659" s="34"/>
      <c r="F659" s="34"/>
      <c r="G659" s="34"/>
      <c r="H659" s="34"/>
      <c r="I659" s="34"/>
      <c r="J659" s="14">
        <v>705000</v>
      </c>
      <c r="K659" s="14">
        <f t="shared" si="56"/>
        <v>87000</v>
      </c>
      <c r="L659" s="14">
        <f t="shared" si="58"/>
        <v>760000</v>
      </c>
      <c r="M659" s="14">
        <f t="shared" si="58"/>
        <v>792000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6">
        <v>0.60947092198581565</v>
      </c>
      <c r="AD659" s="5">
        <v>0</v>
      </c>
      <c r="AE659" s="6">
        <v>0</v>
      </c>
      <c r="AF659" s="5">
        <v>0</v>
      </c>
      <c r="AG659" s="2"/>
    </row>
    <row r="660" spans="1:33" ht="30" outlineLevel="5" x14ac:dyDescent="0.25">
      <c r="A660" s="16" t="s">
        <v>51</v>
      </c>
      <c r="B660" s="33" t="s">
        <v>677</v>
      </c>
      <c r="C660" s="34" t="s">
        <v>3</v>
      </c>
      <c r="D660" s="34" t="s">
        <v>1</v>
      </c>
      <c r="E660" s="34"/>
      <c r="F660" s="34"/>
      <c r="G660" s="34"/>
      <c r="H660" s="34"/>
      <c r="I660" s="34"/>
      <c r="J660" s="14">
        <v>705000</v>
      </c>
      <c r="K660" s="14">
        <f t="shared" si="56"/>
        <v>87000</v>
      </c>
      <c r="L660" s="14">
        <f t="shared" si="58"/>
        <v>760000</v>
      </c>
      <c r="M660" s="14">
        <f t="shared" si="58"/>
        <v>792000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6">
        <v>0.60947092198581565</v>
      </c>
      <c r="AD660" s="5">
        <v>0</v>
      </c>
      <c r="AE660" s="6">
        <v>0</v>
      </c>
      <c r="AF660" s="5">
        <v>0</v>
      </c>
      <c r="AG660" s="2"/>
    </row>
    <row r="661" spans="1:33" ht="30" outlineLevel="6" x14ac:dyDescent="0.25">
      <c r="A661" s="16" t="s">
        <v>52</v>
      </c>
      <c r="B661" s="33" t="s">
        <v>677</v>
      </c>
      <c r="C661" s="34" t="s">
        <v>5</v>
      </c>
      <c r="D661" s="34" t="s">
        <v>1</v>
      </c>
      <c r="E661" s="34"/>
      <c r="F661" s="34"/>
      <c r="G661" s="34"/>
      <c r="H661" s="34"/>
      <c r="I661" s="34"/>
      <c r="J661" s="14">
        <v>705000</v>
      </c>
      <c r="K661" s="14">
        <f t="shared" si="56"/>
        <v>87000</v>
      </c>
      <c r="L661" s="14">
        <v>760000</v>
      </c>
      <c r="M661" s="14">
        <v>792000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6">
        <v>0.60947092198581565</v>
      </c>
      <c r="AD661" s="5">
        <v>0</v>
      </c>
      <c r="AE661" s="6">
        <v>0</v>
      </c>
      <c r="AF661" s="5">
        <v>0</v>
      </c>
      <c r="AG661" s="2"/>
    </row>
    <row r="662" spans="1:33" ht="30" outlineLevel="3" x14ac:dyDescent="0.25">
      <c r="A662" s="16" t="s">
        <v>372</v>
      </c>
      <c r="B662" s="33" t="s">
        <v>678</v>
      </c>
      <c r="C662" s="34" t="s">
        <v>1</v>
      </c>
      <c r="D662" s="34" t="s">
        <v>1</v>
      </c>
      <c r="E662" s="34"/>
      <c r="F662" s="34"/>
      <c r="G662" s="34"/>
      <c r="H662" s="34"/>
      <c r="I662" s="34"/>
      <c r="J662" s="14">
        <v>488990</v>
      </c>
      <c r="K662" s="14">
        <f t="shared" si="56"/>
        <v>-338990</v>
      </c>
      <c r="L662" s="14">
        <f>L663</f>
        <v>150000</v>
      </c>
      <c r="M662" s="14">
        <f>M663</f>
        <v>150000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6">
        <v>3.0675473936072312E-2</v>
      </c>
      <c r="AD662" s="5">
        <v>0</v>
      </c>
      <c r="AE662" s="6">
        <v>0</v>
      </c>
      <c r="AF662" s="5">
        <v>0</v>
      </c>
      <c r="AG662" s="2"/>
    </row>
    <row r="663" spans="1:33" outlineLevel="4" x14ac:dyDescent="0.25">
      <c r="A663" s="16" t="s">
        <v>373</v>
      </c>
      <c r="B663" s="33" t="s">
        <v>679</v>
      </c>
      <c r="C663" s="34" t="s">
        <v>1</v>
      </c>
      <c r="D663" s="34" t="s">
        <v>1</v>
      </c>
      <c r="E663" s="34"/>
      <c r="F663" s="34"/>
      <c r="G663" s="34"/>
      <c r="H663" s="34"/>
      <c r="I663" s="34"/>
      <c r="J663" s="14">
        <v>488990</v>
      </c>
      <c r="K663" s="14">
        <f t="shared" si="56"/>
        <v>-338990</v>
      </c>
      <c r="L663" s="14">
        <f>L664+L666</f>
        <v>150000</v>
      </c>
      <c r="M663" s="14">
        <f>M664+M666</f>
        <v>150000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6">
        <v>3.0675473936072312E-2</v>
      </c>
      <c r="AD663" s="5">
        <v>0</v>
      </c>
      <c r="AE663" s="6">
        <v>0</v>
      </c>
      <c r="AF663" s="5">
        <v>0</v>
      </c>
      <c r="AG663" s="2"/>
    </row>
    <row r="664" spans="1:33" ht="61.5" hidden="1" customHeight="1" outlineLevel="5" x14ac:dyDescent="0.25">
      <c r="A664" s="16" t="s">
        <v>104</v>
      </c>
      <c r="B664" s="33" t="s">
        <v>679</v>
      </c>
      <c r="C664" s="34" t="s">
        <v>16</v>
      </c>
      <c r="D664" s="34" t="s">
        <v>1</v>
      </c>
      <c r="E664" s="34"/>
      <c r="F664" s="34"/>
      <c r="G664" s="34"/>
      <c r="H664" s="34"/>
      <c r="I664" s="34"/>
      <c r="J664" s="14">
        <v>0</v>
      </c>
      <c r="K664" s="14">
        <f t="shared" si="56"/>
        <v>0</v>
      </c>
      <c r="L664" s="14">
        <f>L665</f>
        <v>0</v>
      </c>
      <c r="M664" s="14">
        <f>M665</f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6">
        <v>1</v>
      </c>
      <c r="AD664" s="5">
        <v>0</v>
      </c>
      <c r="AE664" s="6">
        <v>0</v>
      </c>
      <c r="AF664" s="5">
        <v>0</v>
      </c>
      <c r="AG664" s="2"/>
    </row>
    <row r="665" spans="1:33" ht="22.5" hidden="1" customHeight="1" outlineLevel="6" x14ac:dyDescent="0.25">
      <c r="A665" s="16" t="s">
        <v>161</v>
      </c>
      <c r="B665" s="33" t="s">
        <v>679</v>
      </c>
      <c r="C665" s="34" t="s">
        <v>18</v>
      </c>
      <c r="D665" s="34" t="s">
        <v>1</v>
      </c>
      <c r="E665" s="34"/>
      <c r="F665" s="34"/>
      <c r="G665" s="34"/>
      <c r="H665" s="34"/>
      <c r="I665" s="34"/>
      <c r="J665" s="14">
        <v>0</v>
      </c>
      <c r="K665" s="14">
        <f t="shared" si="56"/>
        <v>0</v>
      </c>
      <c r="L665" s="14"/>
      <c r="M665" s="14"/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6">
        <v>1</v>
      </c>
      <c r="AD665" s="5">
        <v>0</v>
      </c>
      <c r="AE665" s="6">
        <v>0</v>
      </c>
      <c r="AF665" s="5">
        <v>0</v>
      </c>
      <c r="AG665" s="2"/>
    </row>
    <row r="666" spans="1:33" ht="36.75" customHeight="1" outlineLevel="5" collapsed="1" x14ac:dyDescent="0.25">
      <c r="A666" s="16" t="s">
        <v>50</v>
      </c>
      <c r="B666" s="33" t="s">
        <v>679</v>
      </c>
      <c r="C666" s="34" t="s">
        <v>3</v>
      </c>
      <c r="D666" s="34" t="s">
        <v>1</v>
      </c>
      <c r="E666" s="34"/>
      <c r="F666" s="34"/>
      <c r="G666" s="34"/>
      <c r="H666" s="34"/>
      <c r="I666" s="34"/>
      <c r="J666" s="14">
        <v>488990</v>
      </c>
      <c r="K666" s="14">
        <f t="shared" si="56"/>
        <v>-338990</v>
      </c>
      <c r="L666" s="14">
        <f>L667</f>
        <v>150000</v>
      </c>
      <c r="M666" s="14">
        <f>M667</f>
        <v>150000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6">
        <v>0</v>
      </c>
      <c r="AD666" s="5">
        <v>0</v>
      </c>
      <c r="AE666" s="6">
        <v>0</v>
      </c>
      <c r="AF666" s="5">
        <v>0</v>
      </c>
      <c r="AG666" s="2"/>
    </row>
    <row r="667" spans="1:33" ht="30.75" customHeight="1" outlineLevel="6" x14ac:dyDescent="0.25">
      <c r="A667" s="16" t="s">
        <v>52</v>
      </c>
      <c r="B667" s="33" t="s">
        <v>679</v>
      </c>
      <c r="C667" s="34" t="s">
        <v>5</v>
      </c>
      <c r="D667" s="34" t="s">
        <v>1</v>
      </c>
      <c r="E667" s="34"/>
      <c r="F667" s="34"/>
      <c r="G667" s="34"/>
      <c r="H667" s="34"/>
      <c r="I667" s="34"/>
      <c r="J667" s="14">
        <v>488990</v>
      </c>
      <c r="K667" s="14">
        <f t="shared" si="56"/>
        <v>-338990</v>
      </c>
      <c r="L667" s="14">
        <v>150000</v>
      </c>
      <c r="M667" s="14">
        <v>150000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6">
        <v>0</v>
      </c>
      <c r="AD667" s="5">
        <v>0</v>
      </c>
      <c r="AE667" s="6">
        <v>0</v>
      </c>
      <c r="AF667" s="5">
        <v>0</v>
      </c>
      <c r="AG667" s="2"/>
    </row>
    <row r="668" spans="1:33" ht="30" outlineLevel="3" x14ac:dyDescent="0.25">
      <c r="A668" s="16" t="s">
        <v>374</v>
      </c>
      <c r="B668" s="33" t="s">
        <v>680</v>
      </c>
      <c r="C668" s="34" t="s">
        <v>1</v>
      </c>
      <c r="D668" s="34" t="s">
        <v>1</v>
      </c>
      <c r="E668" s="34"/>
      <c r="F668" s="34"/>
      <c r="G668" s="34"/>
      <c r="H668" s="34"/>
      <c r="I668" s="34"/>
      <c r="J668" s="14">
        <v>150000</v>
      </c>
      <c r="K668" s="14">
        <f t="shared" si="56"/>
        <v>50000</v>
      </c>
      <c r="L668" s="14">
        <f t="shared" ref="L668:M670" si="59">L669</f>
        <v>162000</v>
      </c>
      <c r="M668" s="14">
        <f t="shared" si="59"/>
        <v>200000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6">
        <v>0</v>
      </c>
      <c r="AD668" s="5">
        <v>0</v>
      </c>
      <c r="AE668" s="6">
        <v>0</v>
      </c>
      <c r="AF668" s="5">
        <v>0</v>
      </c>
      <c r="AG668" s="2"/>
    </row>
    <row r="669" spans="1:33" ht="23.25" customHeight="1" outlineLevel="4" x14ac:dyDescent="0.25">
      <c r="A669" s="16" t="s">
        <v>375</v>
      </c>
      <c r="B669" s="33" t="s">
        <v>681</v>
      </c>
      <c r="C669" s="34" t="s">
        <v>1</v>
      </c>
      <c r="D669" s="34" t="s">
        <v>1</v>
      </c>
      <c r="E669" s="34"/>
      <c r="F669" s="34"/>
      <c r="G669" s="34"/>
      <c r="H669" s="34"/>
      <c r="I669" s="34"/>
      <c r="J669" s="14">
        <v>150000</v>
      </c>
      <c r="K669" s="14">
        <f t="shared" si="56"/>
        <v>50000</v>
      </c>
      <c r="L669" s="14">
        <f t="shared" si="59"/>
        <v>162000</v>
      </c>
      <c r="M669" s="14">
        <f t="shared" si="59"/>
        <v>200000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6">
        <v>0</v>
      </c>
      <c r="AD669" s="5">
        <v>0</v>
      </c>
      <c r="AE669" s="6">
        <v>0</v>
      </c>
      <c r="AF669" s="5">
        <v>0</v>
      </c>
      <c r="AG669" s="2"/>
    </row>
    <row r="670" spans="1:33" ht="30" outlineLevel="5" x14ac:dyDescent="0.25">
      <c r="A670" s="16" t="s">
        <v>51</v>
      </c>
      <c r="B670" s="33" t="s">
        <v>681</v>
      </c>
      <c r="C670" s="34" t="s">
        <v>3</v>
      </c>
      <c r="D670" s="34" t="s">
        <v>1</v>
      </c>
      <c r="E670" s="34"/>
      <c r="F670" s="34"/>
      <c r="G670" s="34"/>
      <c r="H670" s="34"/>
      <c r="I670" s="34"/>
      <c r="J670" s="14">
        <v>150000</v>
      </c>
      <c r="K670" s="14">
        <f t="shared" si="56"/>
        <v>50000</v>
      </c>
      <c r="L670" s="14">
        <f t="shared" si="59"/>
        <v>162000</v>
      </c>
      <c r="M670" s="14">
        <f t="shared" si="59"/>
        <v>200000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6">
        <v>0</v>
      </c>
      <c r="AD670" s="5">
        <v>0</v>
      </c>
      <c r="AE670" s="6">
        <v>0</v>
      </c>
      <c r="AF670" s="5">
        <v>0</v>
      </c>
      <c r="AG670" s="2"/>
    </row>
    <row r="671" spans="1:33" ht="30" outlineLevel="6" x14ac:dyDescent="0.25">
      <c r="A671" s="16" t="s">
        <v>82</v>
      </c>
      <c r="B671" s="33" t="s">
        <v>681</v>
      </c>
      <c r="C671" s="34" t="s">
        <v>5</v>
      </c>
      <c r="D671" s="34" t="s">
        <v>1</v>
      </c>
      <c r="E671" s="34"/>
      <c r="F671" s="34"/>
      <c r="G671" s="34"/>
      <c r="H671" s="34"/>
      <c r="I671" s="34"/>
      <c r="J671" s="14">
        <v>150000</v>
      </c>
      <c r="K671" s="14">
        <f t="shared" si="56"/>
        <v>50000</v>
      </c>
      <c r="L671" s="14">
        <v>162000</v>
      </c>
      <c r="M671" s="14">
        <v>200000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6">
        <v>0</v>
      </c>
      <c r="AD671" s="5">
        <v>0</v>
      </c>
      <c r="AE671" s="6">
        <v>0</v>
      </c>
      <c r="AF671" s="5">
        <v>0</v>
      </c>
      <c r="AG671" s="2"/>
    </row>
    <row r="672" spans="1:33" ht="30.75" customHeight="1" outlineLevel="3" x14ac:dyDescent="0.25">
      <c r="A672" s="16" t="s">
        <v>376</v>
      </c>
      <c r="B672" s="33" t="s">
        <v>682</v>
      </c>
      <c r="C672" s="34" t="s">
        <v>1</v>
      </c>
      <c r="D672" s="34" t="s">
        <v>1</v>
      </c>
      <c r="E672" s="34"/>
      <c r="F672" s="34"/>
      <c r="G672" s="34"/>
      <c r="H672" s="34"/>
      <c r="I672" s="34"/>
      <c r="J672" s="14">
        <v>50000</v>
      </c>
      <c r="K672" s="14">
        <f t="shared" si="56"/>
        <v>5000</v>
      </c>
      <c r="L672" s="14">
        <f t="shared" ref="L672:M674" si="60">L673</f>
        <v>55000</v>
      </c>
      <c r="M672" s="14">
        <f t="shared" si="60"/>
        <v>55000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6">
        <v>0</v>
      </c>
      <c r="AD672" s="5">
        <v>0</v>
      </c>
      <c r="AE672" s="6">
        <v>0</v>
      </c>
      <c r="AF672" s="5">
        <v>0</v>
      </c>
      <c r="AG672" s="2"/>
    </row>
    <row r="673" spans="1:33" ht="30" outlineLevel="4" x14ac:dyDescent="0.25">
      <c r="A673" s="16" t="s">
        <v>377</v>
      </c>
      <c r="B673" s="33" t="s">
        <v>683</v>
      </c>
      <c r="C673" s="34" t="s">
        <v>1</v>
      </c>
      <c r="D673" s="34" t="s">
        <v>1</v>
      </c>
      <c r="E673" s="34"/>
      <c r="F673" s="34"/>
      <c r="G673" s="34"/>
      <c r="H673" s="34"/>
      <c r="I673" s="34"/>
      <c r="J673" s="14">
        <v>50000</v>
      </c>
      <c r="K673" s="14">
        <f t="shared" si="56"/>
        <v>5000</v>
      </c>
      <c r="L673" s="14">
        <f t="shared" si="60"/>
        <v>55000</v>
      </c>
      <c r="M673" s="14">
        <f t="shared" si="60"/>
        <v>55000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6">
        <v>0</v>
      </c>
      <c r="AD673" s="5">
        <v>0</v>
      </c>
      <c r="AE673" s="6">
        <v>0</v>
      </c>
      <c r="AF673" s="5">
        <v>0</v>
      </c>
      <c r="AG673" s="2"/>
    </row>
    <row r="674" spans="1:33" ht="35.25" customHeight="1" outlineLevel="5" x14ac:dyDescent="0.25">
      <c r="A674" s="16" t="s">
        <v>51</v>
      </c>
      <c r="B674" s="33" t="s">
        <v>683</v>
      </c>
      <c r="C674" s="34" t="s">
        <v>3</v>
      </c>
      <c r="D674" s="34" t="s">
        <v>1</v>
      </c>
      <c r="E674" s="34"/>
      <c r="F674" s="34"/>
      <c r="G674" s="34"/>
      <c r="H674" s="34"/>
      <c r="I674" s="34"/>
      <c r="J674" s="14">
        <v>50000</v>
      </c>
      <c r="K674" s="14">
        <f t="shared" si="56"/>
        <v>5000</v>
      </c>
      <c r="L674" s="14">
        <f t="shared" si="60"/>
        <v>55000</v>
      </c>
      <c r="M674" s="14">
        <f t="shared" si="60"/>
        <v>55000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6">
        <v>0</v>
      </c>
      <c r="AD674" s="5">
        <v>0</v>
      </c>
      <c r="AE674" s="6">
        <v>0</v>
      </c>
      <c r="AF674" s="5">
        <v>0</v>
      </c>
      <c r="AG674" s="2"/>
    </row>
    <row r="675" spans="1:33" ht="33.75" customHeight="1" outlineLevel="6" x14ac:dyDescent="0.25">
      <c r="A675" s="16" t="s">
        <v>82</v>
      </c>
      <c r="B675" s="33" t="s">
        <v>683</v>
      </c>
      <c r="C675" s="34" t="s">
        <v>5</v>
      </c>
      <c r="D675" s="34" t="s">
        <v>1</v>
      </c>
      <c r="E675" s="34"/>
      <c r="F675" s="34"/>
      <c r="G675" s="34"/>
      <c r="H675" s="34"/>
      <c r="I675" s="34"/>
      <c r="J675" s="14">
        <v>50000</v>
      </c>
      <c r="K675" s="14">
        <f t="shared" si="56"/>
        <v>5000</v>
      </c>
      <c r="L675" s="14">
        <v>55000</v>
      </c>
      <c r="M675" s="14">
        <v>55000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6">
        <v>0</v>
      </c>
      <c r="AD675" s="5">
        <v>0</v>
      </c>
      <c r="AE675" s="6">
        <v>0</v>
      </c>
      <c r="AF675" s="5">
        <v>0</v>
      </c>
      <c r="AG675" s="2"/>
    </row>
    <row r="676" spans="1:33" ht="30" outlineLevel="1" x14ac:dyDescent="0.25">
      <c r="A676" s="16" t="s">
        <v>379</v>
      </c>
      <c r="B676" s="33" t="s">
        <v>684</v>
      </c>
      <c r="C676" s="34" t="s">
        <v>1</v>
      </c>
      <c r="D676" s="34" t="s">
        <v>1</v>
      </c>
      <c r="E676" s="34"/>
      <c r="F676" s="34"/>
      <c r="G676" s="34"/>
      <c r="H676" s="34"/>
      <c r="I676" s="34"/>
      <c r="J676" s="14">
        <v>4702290</v>
      </c>
      <c r="K676" s="14">
        <f t="shared" si="56"/>
        <v>334700</v>
      </c>
      <c r="L676" s="14">
        <f>L677</f>
        <v>5036990</v>
      </c>
      <c r="M676" s="14">
        <f>M677</f>
        <v>5036990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6">
        <v>0.81798385892830938</v>
      </c>
      <c r="AD676" s="5">
        <v>0</v>
      </c>
      <c r="AE676" s="6">
        <v>0</v>
      </c>
      <c r="AF676" s="5">
        <v>0</v>
      </c>
      <c r="AG676" s="2"/>
    </row>
    <row r="677" spans="1:33" ht="30" outlineLevel="3" x14ac:dyDescent="0.25">
      <c r="A677" s="16" t="s">
        <v>380</v>
      </c>
      <c r="B677" s="33" t="s">
        <v>685</v>
      </c>
      <c r="C677" s="34" t="s">
        <v>1</v>
      </c>
      <c r="D677" s="34" t="s">
        <v>1</v>
      </c>
      <c r="E677" s="34"/>
      <c r="F677" s="34"/>
      <c r="G677" s="34"/>
      <c r="H677" s="34"/>
      <c r="I677" s="34"/>
      <c r="J677" s="14">
        <v>4702290</v>
      </c>
      <c r="K677" s="14">
        <f t="shared" si="56"/>
        <v>334700</v>
      </c>
      <c r="L677" s="14">
        <f>L678+L681+L684+L687</f>
        <v>5036990</v>
      </c>
      <c r="M677" s="14">
        <f>M678+M681+M684+M687</f>
        <v>5036990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6">
        <v>0.81798385892830938</v>
      </c>
      <c r="AD677" s="5">
        <v>0</v>
      </c>
      <c r="AE677" s="6">
        <v>0</v>
      </c>
      <c r="AF677" s="5">
        <v>0</v>
      </c>
      <c r="AG677" s="2"/>
    </row>
    <row r="678" spans="1:33" ht="30" outlineLevel="4" x14ac:dyDescent="0.25">
      <c r="A678" s="16" t="s">
        <v>381</v>
      </c>
      <c r="B678" s="33" t="s">
        <v>686</v>
      </c>
      <c r="C678" s="34" t="s">
        <v>1</v>
      </c>
      <c r="D678" s="34" t="s">
        <v>1</v>
      </c>
      <c r="E678" s="34"/>
      <c r="F678" s="34"/>
      <c r="G678" s="34"/>
      <c r="H678" s="34"/>
      <c r="I678" s="34"/>
      <c r="J678" s="14">
        <v>1413304</v>
      </c>
      <c r="K678" s="14">
        <f t="shared" si="56"/>
        <v>186696</v>
      </c>
      <c r="L678" s="14">
        <f>L679</f>
        <v>1600000</v>
      </c>
      <c r="M678" s="14">
        <f>M679</f>
        <v>1600000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6">
        <v>0</v>
      </c>
      <c r="AD678" s="5">
        <v>0</v>
      </c>
      <c r="AE678" s="6">
        <v>0</v>
      </c>
      <c r="AF678" s="5">
        <v>0</v>
      </c>
      <c r="AG678" s="2"/>
    </row>
    <row r="679" spans="1:33" ht="30" customHeight="1" outlineLevel="5" x14ac:dyDescent="0.25">
      <c r="A679" s="16" t="s">
        <v>51</v>
      </c>
      <c r="B679" s="33" t="s">
        <v>686</v>
      </c>
      <c r="C679" s="34" t="s">
        <v>3</v>
      </c>
      <c r="D679" s="34" t="s">
        <v>1</v>
      </c>
      <c r="E679" s="34"/>
      <c r="F679" s="34"/>
      <c r="G679" s="34"/>
      <c r="H679" s="34"/>
      <c r="I679" s="34"/>
      <c r="J679" s="14">
        <v>1413304</v>
      </c>
      <c r="K679" s="14">
        <f t="shared" si="56"/>
        <v>186696</v>
      </c>
      <c r="L679" s="14">
        <f>L680</f>
        <v>1600000</v>
      </c>
      <c r="M679" s="14">
        <f>M680</f>
        <v>1600000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6">
        <v>0</v>
      </c>
      <c r="AD679" s="5">
        <v>0</v>
      </c>
      <c r="AE679" s="6">
        <v>0</v>
      </c>
      <c r="AF679" s="5">
        <v>0</v>
      </c>
      <c r="AG679" s="2"/>
    </row>
    <row r="680" spans="1:33" ht="30" outlineLevel="6" x14ac:dyDescent="0.25">
      <c r="A680" s="16" t="s">
        <v>52</v>
      </c>
      <c r="B680" s="33" t="s">
        <v>686</v>
      </c>
      <c r="C680" s="34" t="s">
        <v>5</v>
      </c>
      <c r="D680" s="34" t="s">
        <v>1</v>
      </c>
      <c r="E680" s="34"/>
      <c r="F680" s="34"/>
      <c r="G680" s="34"/>
      <c r="H680" s="34"/>
      <c r="I680" s="34"/>
      <c r="J680" s="14">
        <v>1413304</v>
      </c>
      <c r="K680" s="14">
        <f t="shared" si="56"/>
        <v>186696</v>
      </c>
      <c r="L680" s="14">
        <v>1600000</v>
      </c>
      <c r="M680" s="14">
        <v>1600000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6">
        <v>0</v>
      </c>
      <c r="AD680" s="5">
        <v>0</v>
      </c>
      <c r="AE680" s="6">
        <v>0</v>
      </c>
      <c r="AF680" s="5">
        <v>0</v>
      </c>
      <c r="AG680" s="2"/>
    </row>
    <row r="681" spans="1:33" ht="30" hidden="1" outlineLevel="4" x14ac:dyDescent="0.25">
      <c r="A681" s="16" t="s">
        <v>382</v>
      </c>
      <c r="B681" s="33" t="s">
        <v>687</v>
      </c>
      <c r="C681" s="34" t="s">
        <v>1</v>
      </c>
      <c r="D681" s="34" t="s">
        <v>1</v>
      </c>
      <c r="E681" s="34"/>
      <c r="F681" s="34"/>
      <c r="G681" s="34"/>
      <c r="H681" s="34"/>
      <c r="I681" s="34"/>
      <c r="J681" s="14">
        <v>0</v>
      </c>
      <c r="K681" s="14">
        <f t="shared" si="56"/>
        <v>0</v>
      </c>
      <c r="L681" s="14">
        <f>L682</f>
        <v>0</v>
      </c>
      <c r="M681" s="14">
        <f>M682</f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6">
        <v>0.13043478260869565</v>
      </c>
      <c r="AD681" s="5">
        <v>0</v>
      </c>
      <c r="AE681" s="6">
        <v>0</v>
      </c>
      <c r="AF681" s="5">
        <v>0</v>
      </c>
      <c r="AG681" s="2"/>
    </row>
    <row r="682" spans="1:33" ht="30" hidden="1" outlineLevel="5" x14ac:dyDescent="0.25">
      <c r="A682" s="16" t="s">
        <v>51</v>
      </c>
      <c r="B682" s="33" t="s">
        <v>687</v>
      </c>
      <c r="C682" s="34" t="s">
        <v>3</v>
      </c>
      <c r="D682" s="34" t="s">
        <v>1</v>
      </c>
      <c r="E682" s="34"/>
      <c r="F682" s="34"/>
      <c r="G682" s="34"/>
      <c r="H682" s="34"/>
      <c r="I682" s="34"/>
      <c r="J682" s="14">
        <v>0</v>
      </c>
      <c r="K682" s="14">
        <f t="shared" si="56"/>
        <v>0</v>
      </c>
      <c r="L682" s="14">
        <f>L683</f>
        <v>0</v>
      </c>
      <c r="M682" s="14">
        <f>M683</f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6">
        <v>0.13043478260869565</v>
      </c>
      <c r="AD682" s="5">
        <v>0</v>
      </c>
      <c r="AE682" s="6">
        <v>0</v>
      </c>
      <c r="AF682" s="5">
        <v>0</v>
      </c>
      <c r="AG682" s="2"/>
    </row>
    <row r="683" spans="1:33" ht="30" hidden="1" outlineLevel="6" x14ac:dyDescent="0.25">
      <c r="A683" s="16" t="s">
        <v>52</v>
      </c>
      <c r="B683" s="33" t="s">
        <v>687</v>
      </c>
      <c r="C683" s="34" t="s">
        <v>5</v>
      </c>
      <c r="D683" s="34" t="s">
        <v>1</v>
      </c>
      <c r="E683" s="34"/>
      <c r="F683" s="34"/>
      <c r="G683" s="34"/>
      <c r="H683" s="34"/>
      <c r="I683" s="34"/>
      <c r="J683" s="14">
        <v>0</v>
      </c>
      <c r="K683" s="14">
        <f t="shared" si="56"/>
        <v>0</v>
      </c>
      <c r="L683" s="14"/>
      <c r="M683" s="14"/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6">
        <v>0.13043478260869565</v>
      </c>
      <c r="AD683" s="5">
        <v>0</v>
      </c>
      <c r="AE683" s="6">
        <v>0</v>
      </c>
      <c r="AF683" s="5">
        <v>0</v>
      </c>
      <c r="AG683" s="2"/>
    </row>
    <row r="684" spans="1:33" ht="30" outlineLevel="4" collapsed="1" x14ac:dyDescent="0.25">
      <c r="A684" s="16" t="s">
        <v>383</v>
      </c>
      <c r="B684" s="33" t="s">
        <v>688</v>
      </c>
      <c r="C684" s="34" t="s">
        <v>1</v>
      </c>
      <c r="D684" s="34" t="s">
        <v>1</v>
      </c>
      <c r="E684" s="34"/>
      <c r="F684" s="34"/>
      <c r="G684" s="34"/>
      <c r="H684" s="34"/>
      <c r="I684" s="34"/>
      <c r="J684" s="14">
        <v>3288986</v>
      </c>
      <c r="K684" s="14">
        <f t="shared" si="56"/>
        <v>148004</v>
      </c>
      <c r="L684" s="14">
        <f>L685</f>
        <v>3436990</v>
      </c>
      <c r="M684" s="14">
        <f>M685</f>
        <v>3436990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6">
        <v>1</v>
      </c>
      <c r="AD684" s="5">
        <v>0</v>
      </c>
      <c r="AE684" s="6">
        <v>0</v>
      </c>
      <c r="AF684" s="5">
        <v>0</v>
      </c>
      <c r="AG684" s="2"/>
    </row>
    <row r="685" spans="1:33" ht="30" outlineLevel="5" x14ac:dyDescent="0.25">
      <c r="A685" s="16" t="s">
        <v>50</v>
      </c>
      <c r="B685" s="33" t="s">
        <v>688</v>
      </c>
      <c r="C685" s="34" t="s">
        <v>3</v>
      </c>
      <c r="D685" s="34" t="s">
        <v>1</v>
      </c>
      <c r="E685" s="34"/>
      <c r="F685" s="34"/>
      <c r="G685" s="34"/>
      <c r="H685" s="34"/>
      <c r="I685" s="34"/>
      <c r="J685" s="14">
        <v>3288986</v>
      </c>
      <c r="K685" s="14">
        <f t="shared" si="56"/>
        <v>148004</v>
      </c>
      <c r="L685" s="14">
        <f>L686</f>
        <v>3436990</v>
      </c>
      <c r="M685" s="14">
        <f>M686</f>
        <v>3436990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6">
        <v>1</v>
      </c>
      <c r="AD685" s="5">
        <v>0</v>
      </c>
      <c r="AE685" s="6">
        <v>0</v>
      </c>
      <c r="AF685" s="5">
        <v>0</v>
      </c>
      <c r="AG685" s="2"/>
    </row>
    <row r="686" spans="1:33" ht="30" outlineLevel="6" x14ac:dyDescent="0.25">
      <c r="A686" s="16" t="s">
        <v>52</v>
      </c>
      <c r="B686" s="33" t="s">
        <v>688</v>
      </c>
      <c r="C686" s="34" t="s">
        <v>5</v>
      </c>
      <c r="D686" s="34" t="s">
        <v>1</v>
      </c>
      <c r="E686" s="34"/>
      <c r="F686" s="34"/>
      <c r="G686" s="34"/>
      <c r="H686" s="34"/>
      <c r="I686" s="34"/>
      <c r="J686" s="14">
        <v>3288986</v>
      </c>
      <c r="K686" s="14">
        <f t="shared" si="56"/>
        <v>148004</v>
      </c>
      <c r="L686" s="14">
        <v>3436990</v>
      </c>
      <c r="M686" s="14">
        <v>3436990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6">
        <v>1</v>
      </c>
      <c r="AD686" s="5">
        <v>0</v>
      </c>
      <c r="AE686" s="6">
        <v>0</v>
      </c>
      <c r="AF686" s="5">
        <v>0</v>
      </c>
      <c r="AG686" s="2"/>
    </row>
    <row r="687" spans="1:33" ht="30" hidden="1" outlineLevel="4" x14ac:dyDescent="0.25">
      <c r="A687" s="16" t="s">
        <v>384</v>
      </c>
      <c r="B687" s="33" t="s">
        <v>689</v>
      </c>
      <c r="C687" s="34" t="s">
        <v>1</v>
      </c>
      <c r="D687" s="34" t="s">
        <v>1</v>
      </c>
      <c r="E687" s="34"/>
      <c r="F687" s="34"/>
      <c r="G687" s="34"/>
      <c r="H687" s="34"/>
      <c r="I687" s="34"/>
      <c r="J687" s="14">
        <v>0</v>
      </c>
      <c r="K687" s="14">
        <f t="shared" si="56"/>
        <v>0</v>
      </c>
      <c r="L687" s="14">
        <f>L688</f>
        <v>0</v>
      </c>
      <c r="M687" s="14">
        <f>M688</f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6">
        <v>0.99220319999999995</v>
      </c>
      <c r="AD687" s="5">
        <v>0</v>
      </c>
      <c r="AE687" s="6">
        <v>0</v>
      </c>
      <c r="AF687" s="5">
        <v>0</v>
      </c>
      <c r="AG687" s="2"/>
    </row>
    <row r="688" spans="1:33" ht="36" hidden="1" customHeight="1" outlineLevel="5" x14ac:dyDescent="0.25">
      <c r="A688" s="16" t="s">
        <v>51</v>
      </c>
      <c r="B688" s="33" t="s">
        <v>689</v>
      </c>
      <c r="C688" s="34" t="s">
        <v>3</v>
      </c>
      <c r="D688" s="34" t="s">
        <v>1</v>
      </c>
      <c r="E688" s="34"/>
      <c r="F688" s="34"/>
      <c r="G688" s="34"/>
      <c r="H688" s="34"/>
      <c r="I688" s="34"/>
      <c r="J688" s="14">
        <v>0</v>
      </c>
      <c r="K688" s="14">
        <f t="shared" si="56"/>
        <v>0</v>
      </c>
      <c r="L688" s="14">
        <f>L689</f>
        <v>0</v>
      </c>
      <c r="M688" s="14">
        <f>M689</f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  <c r="AB688" s="5">
        <v>0</v>
      </c>
      <c r="AC688" s="6">
        <v>0.99220319999999995</v>
      </c>
      <c r="AD688" s="5">
        <v>0</v>
      </c>
      <c r="AE688" s="6">
        <v>0</v>
      </c>
      <c r="AF688" s="5">
        <v>0</v>
      </c>
      <c r="AG688" s="2"/>
    </row>
    <row r="689" spans="1:33" ht="34.5" hidden="1" customHeight="1" outlineLevel="6" x14ac:dyDescent="0.25">
      <c r="A689" s="16" t="s">
        <v>82</v>
      </c>
      <c r="B689" s="33" t="s">
        <v>689</v>
      </c>
      <c r="C689" s="34" t="s">
        <v>5</v>
      </c>
      <c r="D689" s="34" t="s">
        <v>1</v>
      </c>
      <c r="E689" s="34"/>
      <c r="F689" s="34"/>
      <c r="G689" s="34"/>
      <c r="H689" s="34"/>
      <c r="I689" s="34"/>
      <c r="J689" s="14">
        <v>0</v>
      </c>
      <c r="K689" s="14">
        <f t="shared" si="56"/>
        <v>0</v>
      </c>
      <c r="L689" s="14"/>
      <c r="M689" s="14"/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6">
        <v>0.99220319999999995</v>
      </c>
      <c r="AD689" s="5">
        <v>0</v>
      </c>
      <c r="AE689" s="6">
        <v>0</v>
      </c>
      <c r="AF689" s="5">
        <v>0</v>
      </c>
      <c r="AG689" s="2"/>
    </row>
    <row r="690" spans="1:33" ht="48.75" customHeight="1" collapsed="1" x14ac:dyDescent="0.25">
      <c r="A690" s="29" t="s">
        <v>385</v>
      </c>
      <c r="B690" s="30" t="s">
        <v>690</v>
      </c>
      <c r="C690" s="31" t="s">
        <v>1</v>
      </c>
      <c r="D690" s="31" t="s">
        <v>1</v>
      </c>
      <c r="E690" s="31"/>
      <c r="F690" s="31"/>
      <c r="G690" s="31"/>
      <c r="H690" s="31"/>
      <c r="I690" s="31"/>
      <c r="J690" s="32">
        <v>5164000</v>
      </c>
      <c r="K690" s="32">
        <f t="shared" si="56"/>
        <v>250000</v>
      </c>
      <c r="L690" s="32">
        <f>L691+L695+L703+L699</f>
        <v>5414000</v>
      </c>
      <c r="M690" s="32">
        <f>M691+M695+M703+M699</f>
        <v>5414000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0</v>
      </c>
      <c r="AA690" s="5">
        <v>0</v>
      </c>
      <c r="AB690" s="5">
        <v>0</v>
      </c>
      <c r="AC690" s="6">
        <v>0.66862896979085984</v>
      </c>
      <c r="AD690" s="5">
        <v>0</v>
      </c>
      <c r="AE690" s="6">
        <v>0</v>
      </c>
      <c r="AF690" s="5">
        <v>0</v>
      </c>
      <c r="AG690" s="2"/>
    </row>
    <row r="691" spans="1:33" ht="59.25" customHeight="1" outlineLevel="3" x14ac:dyDescent="0.25">
      <c r="A691" s="16" t="s">
        <v>386</v>
      </c>
      <c r="B691" s="33" t="s">
        <v>691</v>
      </c>
      <c r="C691" s="34" t="s">
        <v>1</v>
      </c>
      <c r="D691" s="34" t="s">
        <v>1</v>
      </c>
      <c r="E691" s="34"/>
      <c r="F691" s="34"/>
      <c r="G691" s="34"/>
      <c r="H691" s="34"/>
      <c r="I691" s="34"/>
      <c r="J691" s="14">
        <v>4876000</v>
      </c>
      <c r="K691" s="14">
        <f t="shared" si="56"/>
        <v>0</v>
      </c>
      <c r="L691" s="14">
        <f t="shared" ref="L691:M693" si="61">L692</f>
        <v>4876000</v>
      </c>
      <c r="M691" s="14">
        <f t="shared" si="61"/>
        <v>4876000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6">
        <v>0.67314624954618207</v>
      </c>
      <c r="AD691" s="5">
        <v>0</v>
      </c>
      <c r="AE691" s="6">
        <v>0</v>
      </c>
      <c r="AF691" s="5">
        <v>0</v>
      </c>
      <c r="AG691" s="2"/>
    </row>
    <row r="692" spans="1:33" ht="33" customHeight="1" outlineLevel="4" x14ac:dyDescent="0.25">
      <c r="A692" s="16" t="s">
        <v>387</v>
      </c>
      <c r="B692" s="33" t="s">
        <v>692</v>
      </c>
      <c r="C692" s="34" t="s">
        <v>1</v>
      </c>
      <c r="D692" s="34" t="s">
        <v>1</v>
      </c>
      <c r="E692" s="34"/>
      <c r="F692" s="34"/>
      <c r="G692" s="34"/>
      <c r="H692" s="34"/>
      <c r="I692" s="34"/>
      <c r="J692" s="14">
        <v>4876000</v>
      </c>
      <c r="K692" s="14">
        <f t="shared" si="56"/>
        <v>0</v>
      </c>
      <c r="L692" s="14">
        <f t="shared" si="61"/>
        <v>4876000</v>
      </c>
      <c r="M692" s="14">
        <f t="shared" si="61"/>
        <v>4876000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6">
        <v>0.67314624954618207</v>
      </c>
      <c r="AD692" s="5">
        <v>0</v>
      </c>
      <c r="AE692" s="6">
        <v>0</v>
      </c>
      <c r="AF692" s="5">
        <v>0</v>
      </c>
      <c r="AG692" s="2"/>
    </row>
    <row r="693" spans="1:33" ht="30" outlineLevel="5" x14ac:dyDescent="0.25">
      <c r="A693" s="16" t="s">
        <v>388</v>
      </c>
      <c r="B693" s="33" t="s">
        <v>692</v>
      </c>
      <c r="C693" s="34" t="s">
        <v>30</v>
      </c>
      <c r="D693" s="34" t="s">
        <v>1</v>
      </c>
      <c r="E693" s="34"/>
      <c r="F693" s="34"/>
      <c r="G693" s="34"/>
      <c r="H693" s="34"/>
      <c r="I693" s="34"/>
      <c r="J693" s="14">
        <v>4876000</v>
      </c>
      <c r="K693" s="14">
        <f t="shared" si="56"/>
        <v>0</v>
      </c>
      <c r="L693" s="14">
        <f t="shared" si="61"/>
        <v>4876000</v>
      </c>
      <c r="M693" s="14">
        <f t="shared" si="61"/>
        <v>4876000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6">
        <v>0.67314624954618207</v>
      </c>
      <c r="AD693" s="5">
        <v>0</v>
      </c>
      <c r="AE693" s="6">
        <v>0</v>
      </c>
      <c r="AF693" s="5">
        <v>0</v>
      </c>
      <c r="AG693" s="2"/>
    </row>
    <row r="694" spans="1:33" outlineLevel="6" x14ac:dyDescent="0.25">
      <c r="A694" s="16" t="s">
        <v>389</v>
      </c>
      <c r="B694" s="33" t="s">
        <v>692</v>
      </c>
      <c r="C694" s="34" t="s">
        <v>31</v>
      </c>
      <c r="D694" s="34" t="s">
        <v>1</v>
      </c>
      <c r="E694" s="34"/>
      <c r="F694" s="34"/>
      <c r="G694" s="34"/>
      <c r="H694" s="34"/>
      <c r="I694" s="34"/>
      <c r="J694" s="14">
        <v>4876000</v>
      </c>
      <c r="K694" s="14">
        <f t="shared" si="56"/>
        <v>0</v>
      </c>
      <c r="L694" s="14">
        <v>4876000</v>
      </c>
      <c r="M694" s="14">
        <v>4876000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6">
        <v>0.67314624954618207</v>
      </c>
      <c r="AD694" s="5">
        <v>0</v>
      </c>
      <c r="AE694" s="6">
        <v>0</v>
      </c>
      <c r="AF694" s="5">
        <v>0</v>
      </c>
      <c r="AG694" s="2"/>
    </row>
    <row r="695" spans="1:33" ht="30" outlineLevel="3" x14ac:dyDescent="0.25">
      <c r="A695" s="16" t="s">
        <v>390</v>
      </c>
      <c r="B695" s="33" t="s">
        <v>693</v>
      </c>
      <c r="C695" s="34" t="s">
        <v>1</v>
      </c>
      <c r="D695" s="34" t="s">
        <v>1</v>
      </c>
      <c r="E695" s="34"/>
      <c r="F695" s="34"/>
      <c r="G695" s="34"/>
      <c r="H695" s="34"/>
      <c r="I695" s="34"/>
      <c r="J695" s="14">
        <v>288000</v>
      </c>
      <c r="K695" s="14">
        <f t="shared" si="56"/>
        <v>0</v>
      </c>
      <c r="L695" s="14">
        <f t="shared" ref="L695:M701" si="62">L696</f>
        <v>288000</v>
      </c>
      <c r="M695" s="14">
        <f t="shared" si="62"/>
        <v>288000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6">
        <v>0.66666666666666663</v>
      </c>
      <c r="AD695" s="5">
        <v>0</v>
      </c>
      <c r="AE695" s="6">
        <v>0</v>
      </c>
      <c r="AF695" s="5">
        <v>0</v>
      </c>
      <c r="AG695" s="2"/>
    </row>
    <row r="696" spans="1:33" ht="30" outlineLevel="4" x14ac:dyDescent="0.25">
      <c r="A696" s="16" t="s">
        <v>391</v>
      </c>
      <c r="B696" s="33" t="s">
        <v>694</v>
      </c>
      <c r="C696" s="34" t="s">
        <v>1</v>
      </c>
      <c r="D696" s="34" t="s">
        <v>1</v>
      </c>
      <c r="E696" s="34"/>
      <c r="F696" s="34"/>
      <c r="G696" s="34"/>
      <c r="H696" s="34"/>
      <c r="I696" s="34"/>
      <c r="J696" s="14">
        <v>288000</v>
      </c>
      <c r="K696" s="14">
        <f t="shared" si="56"/>
        <v>0</v>
      </c>
      <c r="L696" s="14">
        <f t="shared" si="62"/>
        <v>288000</v>
      </c>
      <c r="M696" s="14">
        <f t="shared" si="62"/>
        <v>288000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  <c r="AB696" s="5">
        <v>0</v>
      </c>
      <c r="AC696" s="6">
        <v>0.66666666666666663</v>
      </c>
      <c r="AD696" s="5">
        <v>0</v>
      </c>
      <c r="AE696" s="6">
        <v>0</v>
      </c>
      <c r="AF696" s="5">
        <v>0</v>
      </c>
      <c r="AG696" s="2"/>
    </row>
    <row r="697" spans="1:33" ht="30" outlineLevel="5" x14ac:dyDescent="0.25">
      <c r="A697" s="16" t="s">
        <v>388</v>
      </c>
      <c r="B697" s="33" t="s">
        <v>694</v>
      </c>
      <c r="C697" s="34" t="s">
        <v>30</v>
      </c>
      <c r="D697" s="34" t="s">
        <v>1</v>
      </c>
      <c r="E697" s="34"/>
      <c r="F697" s="34"/>
      <c r="G697" s="34"/>
      <c r="H697" s="34"/>
      <c r="I697" s="34"/>
      <c r="J697" s="14">
        <v>288000</v>
      </c>
      <c r="K697" s="14">
        <f t="shared" si="56"/>
        <v>0</v>
      </c>
      <c r="L697" s="14">
        <f t="shared" si="62"/>
        <v>288000</v>
      </c>
      <c r="M697" s="14">
        <f t="shared" si="62"/>
        <v>288000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6">
        <v>0.66666666666666663</v>
      </c>
      <c r="AD697" s="5">
        <v>0</v>
      </c>
      <c r="AE697" s="6">
        <v>0</v>
      </c>
      <c r="AF697" s="5">
        <v>0</v>
      </c>
      <c r="AG697" s="2"/>
    </row>
    <row r="698" spans="1:33" outlineLevel="6" x14ac:dyDescent="0.25">
      <c r="A698" s="16" t="s">
        <v>389</v>
      </c>
      <c r="B698" s="33" t="s">
        <v>694</v>
      </c>
      <c r="C698" s="34" t="s">
        <v>31</v>
      </c>
      <c r="D698" s="34" t="s">
        <v>1</v>
      </c>
      <c r="E698" s="34"/>
      <c r="F698" s="34"/>
      <c r="G698" s="34"/>
      <c r="H698" s="34"/>
      <c r="I698" s="34"/>
      <c r="J698" s="14">
        <v>288000</v>
      </c>
      <c r="K698" s="14">
        <f t="shared" si="56"/>
        <v>0</v>
      </c>
      <c r="L698" s="14">
        <v>288000</v>
      </c>
      <c r="M698" s="14">
        <v>288000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6">
        <v>0.66666666666666663</v>
      </c>
      <c r="AD698" s="5">
        <v>0</v>
      </c>
      <c r="AE698" s="6">
        <v>0</v>
      </c>
      <c r="AF698" s="5">
        <v>0</v>
      </c>
      <c r="AG698" s="2"/>
    </row>
    <row r="699" spans="1:33" ht="30" outlineLevel="3" x14ac:dyDescent="0.25">
      <c r="A699" s="16" t="s">
        <v>897</v>
      </c>
      <c r="B699" s="33" t="s">
        <v>884</v>
      </c>
      <c r="C699" s="34" t="s">
        <v>1</v>
      </c>
      <c r="D699" s="34" t="s">
        <v>1</v>
      </c>
      <c r="E699" s="34"/>
      <c r="F699" s="34"/>
      <c r="G699" s="34"/>
      <c r="H699" s="34"/>
      <c r="I699" s="34"/>
      <c r="J699" s="14">
        <v>288000</v>
      </c>
      <c r="K699" s="14">
        <f t="shared" ref="K699:K702" si="63">M699-J699</f>
        <v>-238000</v>
      </c>
      <c r="L699" s="14">
        <f t="shared" si="62"/>
        <v>50000</v>
      </c>
      <c r="M699" s="14">
        <f t="shared" si="62"/>
        <v>50000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6">
        <v>0.66666666666666663</v>
      </c>
      <c r="AD699" s="5">
        <v>0</v>
      </c>
      <c r="AE699" s="6">
        <v>0</v>
      </c>
      <c r="AF699" s="5">
        <v>0</v>
      </c>
      <c r="AG699" s="2"/>
    </row>
    <row r="700" spans="1:33" ht="23.25" customHeight="1" outlineLevel="4" x14ac:dyDescent="0.25">
      <c r="A700" s="16" t="s">
        <v>898</v>
      </c>
      <c r="B700" s="33" t="s">
        <v>885</v>
      </c>
      <c r="C700" s="34" t="s">
        <v>1</v>
      </c>
      <c r="D700" s="34" t="s">
        <v>1</v>
      </c>
      <c r="E700" s="34"/>
      <c r="F700" s="34"/>
      <c r="G700" s="34"/>
      <c r="H700" s="34"/>
      <c r="I700" s="34"/>
      <c r="J700" s="14">
        <v>288000</v>
      </c>
      <c r="K700" s="14">
        <f t="shared" si="63"/>
        <v>-238000</v>
      </c>
      <c r="L700" s="14">
        <f t="shared" si="62"/>
        <v>50000</v>
      </c>
      <c r="M700" s="14">
        <f t="shared" si="62"/>
        <v>50000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6">
        <v>0.66666666666666663</v>
      </c>
      <c r="AD700" s="5">
        <v>0</v>
      </c>
      <c r="AE700" s="6">
        <v>0</v>
      </c>
      <c r="AF700" s="5">
        <v>0</v>
      </c>
      <c r="AG700" s="2"/>
    </row>
    <row r="701" spans="1:33" ht="30" outlineLevel="5" x14ac:dyDescent="0.25">
      <c r="A701" s="16" t="s">
        <v>388</v>
      </c>
      <c r="B701" s="33" t="s">
        <v>885</v>
      </c>
      <c r="C701" s="34" t="s">
        <v>30</v>
      </c>
      <c r="D701" s="34" t="s">
        <v>1</v>
      </c>
      <c r="E701" s="34"/>
      <c r="F701" s="34"/>
      <c r="G701" s="34"/>
      <c r="H701" s="34"/>
      <c r="I701" s="34"/>
      <c r="J701" s="14">
        <v>288000</v>
      </c>
      <c r="K701" s="14">
        <f t="shared" si="63"/>
        <v>-238000</v>
      </c>
      <c r="L701" s="14">
        <f t="shared" si="62"/>
        <v>50000</v>
      </c>
      <c r="M701" s="14">
        <f t="shared" si="62"/>
        <v>50000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6">
        <v>0.66666666666666663</v>
      </c>
      <c r="AD701" s="5">
        <v>0</v>
      </c>
      <c r="AE701" s="6">
        <v>0</v>
      </c>
      <c r="AF701" s="5">
        <v>0</v>
      </c>
      <c r="AG701" s="2"/>
    </row>
    <row r="702" spans="1:33" outlineLevel="6" x14ac:dyDescent="0.25">
      <c r="A702" s="16" t="s">
        <v>389</v>
      </c>
      <c r="B702" s="33" t="s">
        <v>885</v>
      </c>
      <c r="C702" s="34" t="s">
        <v>31</v>
      </c>
      <c r="D702" s="34" t="s">
        <v>1</v>
      </c>
      <c r="E702" s="34"/>
      <c r="F702" s="34"/>
      <c r="G702" s="34"/>
      <c r="H702" s="34"/>
      <c r="I702" s="34"/>
      <c r="J702" s="14">
        <v>288000</v>
      </c>
      <c r="K702" s="14">
        <f t="shared" si="63"/>
        <v>-238000</v>
      </c>
      <c r="L702" s="14">
        <v>50000</v>
      </c>
      <c r="M702" s="14">
        <v>50000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6">
        <v>0.66666666666666663</v>
      </c>
      <c r="AD702" s="5">
        <v>0</v>
      </c>
      <c r="AE702" s="6">
        <v>0</v>
      </c>
      <c r="AF702" s="5">
        <v>0</v>
      </c>
      <c r="AG702" s="2"/>
    </row>
    <row r="703" spans="1:33" ht="104.25" customHeight="1" outlineLevel="3" x14ac:dyDescent="0.25">
      <c r="A703" s="16" t="s">
        <v>939</v>
      </c>
      <c r="B703" s="33" t="s">
        <v>695</v>
      </c>
      <c r="C703" s="34" t="s">
        <v>1</v>
      </c>
      <c r="D703" s="34" t="s">
        <v>1</v>
      </c>
      <c r="E703" s="34"/>
      <c r="F703" s="34"/>
      <c r="G703" s="34"/>
      <c r="H703" s="34"/>
      <c r="I703" s="34"/>
      <c r="J703" s="14">
        <v>0</v>
      </c>
      <c r="K703" s="14">
        <f t="shared" si="56"/>
        <v>200000</v>
      </c>
      <c r="L703" s="14">
        <f t="shared" ref="L703:M705" si="64">L704</f>
        <v>200000</v>
      </c>
      <c r="M703" s="14">
        <f t="shared" si="64"/>
        <v>200000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6">
        <v>0.55554337819473065</v>
      </c>
      <c r="AD703" s="5">
        <v>0</v>
      </c>
      <c r="AE703" s="6">
        <v>0</v>
      </c>
      <c r="AF703" s="5">
        <v>0</v>
      </c>
      <c r="AG703" s="2"/>
    </row>
    <row r="704" spans="1:33" ht="92.25" customHeight="1" outlineLevel="4" x14ac:dyDescent="0.25">
      <c r="A704" s="16" t="s">
        <v>940</v>
      </c>
      <c r="B704" s="33" t="s">
        <v>696</v>
      </c>
      <c r="C704" s="34" t="s">
        <v>1</v>
      </c>
      <c r="D704" s="34" t="s">
        <v>1</v>
      </c>
      <c r="E704" s="34"/>
      <c r="F704" s="34"/>
      <c r="G704" s="34"/>
      <c r="H704" s="34"/>
      <c r="I704" s="34"/>
      <c r="J704" s="14">
        <v>0</v>
      </c>
      <c r="K704" s="14">
        <f t="shared" si="56"/>
        <v>200000</v>
      </c>
      <c r="L704" s="14">
        <f t="shared" si="64"/>
        <v>200000</v>
      </c>
      <c r="M704" s="14">
        <f t="shared" si="64"/>
        <v>200000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6">
        <v>0.55554337819473065</v>
      </c>
      <c r="AD704" s="5">
        <v>0</v>
      </c>
      <c r="AE704" s="6">
        <v>0</v>
      </c>
      <c r="AF704" s="5">
        <v>0</v>
      </c>
      <c r="AG704" s="2"/>
    </row>
    <row r="705" spans="1:33" ht="33" customHeight="1" outlineLevel="5" x14ac:dyDescent="0.25">
      <c r="A705" s="16" t="s">
        <v>388</v>
      </c>
      <c r="B705" s="33" t="s">
        <v>696</v>
      </c>
      <c r="C705" s="34" t="s">
        <v>30</v>
      </c>
      <c r="D705" s="34" t="s">
        <v>1</v>
      </c>
      <c r="E705" s="34"/>
      <c r="F705" s="34"/>
      <c r="G705" s="34"/>
      <c r="H705" s="34"/>
      <c r="I705" s="34"/>
      <c r="J705" s="14">
        <v>0</v>
      </c>
      <c r="K705" s="14">
        <f t="shared" si="56"/>
        <v>200000</v>
      </c>
      <c r="L705" s="14">
        <f t="shared" si="64"/>
        <v>200000</v>
      </c>
      <c r="M705" s="14">
        <f t="shared" si="64"/>
        <v>200000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6">
        <v>0.55554337819473065</v>
      </c>
      <c r="AD705" s="5">
        <v>0</v>
      </c>
      <c r="AE705" s="6">
        <v>0</v>
      </c>
      <c r="AF705" s="5">
        <v>0</v>
      </c>
      <c r="AG705" s="2"/>
    </row>
    <row r="706" spans="1:33" outlineLevel="6" x14ac:dyDescent="0.25">
      <c r="A706" s="16" t="s">
        <v>389</v>
      </c>
      <c r="B706" s="33" t="s">
        <v>696</v>
      </c>
      <c r="C706" s="34" t="s">
        <v>31</v>
      </c>
      <c r="D706" s="34" t="s">
        <v>1</v>
      </c>
      <c r="E706" s="34"/>
      <c r="F706" s="34"/>
      <c r="G706" s="34"/>
      <c r="H706" s="34"/>
      <c r="I706" s="34"/>
      <c r="J706" s="14">
        <v>0</v>
      </c>
      <c r="K706" s="14">
        <f t="shared" ref="K706:K773" si="65">M706-J706</f>
        <v>200000</v>
      </c>
      <c r="L706" s="14">
        <v>200000</v>
      </c>
      <c r="M706" s="14">
        <v>200000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6">
        <v>0.55554337819473065</v>
      </c>
      <c r="AD706" s="5">
        <v>0</v>
      </c>
      <c r="AE706" s="6">
        <v>0</v>
      </c>
      <c r="AF706" s="5">
        <v>0</v>
      </c>
      <c r="AG706" s="2"/>
    </row>
    <row r="707" spans="1:33" ht="28.5" x14ac:dyDescent="0.25">
      <c r="A707" s="29" t="s">
        <v>392</v>
      </c>
      <c r="B707" s="30" t="s">
        <v>697</v>
      </c>
      <c r="C707" s="31" t="s">
        <v>1</v>
      </c>
      <c r="D707" s="31" t="s">
        <v>1</v>
      </c>
      <c r="E707" s="31"/>
      <c r="F707" s="31"/>
      <c r="G707" s="31"/>
      <c r="H707" s="31"/>
      <c r="I707" s="31"/>
      <c r="J707" s="32">
        <v>27489170</v>
      </c>
      <c r="K707" s="32">
        <f t="shared" si="65"/>
        <v>-9316267.7100000009</v>
      </c>
      <c r="L707" s="32">
        <f>L708</f>
        <v>17518429.640000001</v>
      </c>
      <c r="M707" s="32">
        <f>M708</f>
        <v>18172902.289999999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6">
        <v>0.48709350607388691</v>
      </c>
      <c r="AD707" s="5">
        <v>0</v>
      </c>
      <c r="AE707" s="6">
        <v>0</v>
      </c>
      <c r="AF707" s="5">
        <v>0</v>
      </c>
      <c r="AG707" s="2"/>
    </row>
    <row r="708" spans="1:33" ht="33.75" customHeight="1" outlineLevel="1" x14ac:dyDescent="0.25">
      <c r="A708" s="16" t="s">
        <v>393</v>
      </c>
      <c r="B708" s="33" t="s">
        <v>698</v>
      </c>
      <c r="C708" s="34" t="s">
        <v>1</v>
      </c>
      <c r="D708" s="34" t="s">
        <v>1</v>
      </c>
      <c r="E708" s="34"/>
      <c r="F708" s="34"/>
      <c r="G708" s="34"/>
      <c r="H708" s="34"/>
      <c r="I708" s="34"/>
      <c r="J708" s="14">
        <v>27489170</v>
      </c>
      <c r="K708" s="14">
        <f t="shared" si="65"/>
        <v>-9316267.7100000009</v>
      </c>
      <c r="L708" s="14">
        <f>L709+L715</f>
        <v>17518429.640000001</v>
      </c>
      <c r="M708" s="14">
        <f>M709+M715</f>
        <v>18172902.289999999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6">
        <v>0.48709350607388691</v>
      </c>
      <c r="AD708" s="5">
        <v>0</v>
      </c>
      <c r="AE708" s="6">
        <v>0</v>
      </c>
      <c r="AF708" s="5">
        <v>0</v>
      </c>
      <c r="AG708" s="2"/>
    </row>
    <row r="709" spans="1:33" ht="46.5" customHeight="1" outlineLevel="3" x14ac:dyDescent="0.25">
      <c r="A709" s="16" t="s">
        <v>394</v>
      </c>
      <c r="B709" s="33" t="s">
        <v>699</v>
      </c>
      <c r="C709" s="34" t="s">
        <v>1</v>
      </c>
      <c r="D709" s="34" t="s">
        <v>1</v>
      </c>
      <c r="E709" s="34"/>
      <c r="F709" s="34"/>
      <c r="G709" s="34"/>
      <c r="H709" s="34"/>
      <c r="I709" s="34"/>
      <c r="J709" s="14">
        <v>11199510</v>
      </c>
      <c r="K709" s="14">
        <f t="shared" si="65"/>
        <v>-4331064.71</v>
      </c>
      <c r="L709" s="14">
        <f>L710</f>
        <v>6744833.4900000002</v>
      </c>
      <c r="M709" s="14">
        <f>M710</f>
        <v>6868445.29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6">
        <v>0.25607938795161839</v>
      </c>
      <c r="AD709" s="5">
        <v>0</v>
      </c>
      <c r="AE709" s="6">
        <v>0</v>
      </c>
      <c r="AF709" s="5">
        <v>0</v>
      </c>
      <c r="AG709" s="2"/>
    </row>
    <row r="710" spans="1:33" ht="30" outlineLevel="4" x14ac:dyDescent="0.25">
      <c r="A710" s="16" t="s">
        <v>395</v>
      </c>
      <c r="B710" s="33" t="s">
        <v>700</v>
      </c>
      <c r="C710" s="34" t="s">
        <v>1</v>
      </c>
      <c r="D710" s="34" t="s">
        <v>1</v>
      </c>
      <c r="E710" s="34"/>
      <c r="F710" s="34"/>
      <c r="G710" s="34"/>
      <c r="H710" s="34"/>
      <c r="I710" s="34"/>
      <c r="J710" s="14">
        <v>11199510</v>
      </c>
      <c r="K710" s="14">
        <f t="shared" si="65"/>
        <v>-4331064.71</v>
      </c>
      <c r="L710" s="14">
        <f>L711+L713</f>
        <v>6744833.4900000002</v>
      </c>
      <c r="M710" s="14">
        <f>M711+M713</f>
        <v>6868445.29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6">
        <v>0.25607938795161839</v>
      </c>
      <c r="AD710" s="5">
        <v>0</v>
      </c>
      <c r="AE710" s="6">
        <v>0</v>
      </c>
      <c r="AF710" s="5">
        <v>0</v>
      </c>
      <c r="AG710" s="2"/>
    </row>
    <row r="711" spans="1:33" ht="30" outlineLevel="5" x14ac:dyDescent="0.25">
      <c r="A711" s="16" t="s">
        <v>51</v>
      </c>
      <c r="B711" s="33" t="s">
        <v>700</v>
      </c>
      <c r="C711" s="34" t="s">
        <v>3</v>
      </c>
      <c r="D711" s="34" t="s">
        <v>1</v>
      </c>
      <c r="E711" s="34"/>
      <c r="F711" s="34"/>
      <c r="G711" s="34"/>
      <c r="H711" s="34"/>
      <c r="I711" s="34"/>
      <c r="J711" s="14">
        <v>1000000</v>
      </c>
      <c r="K711" s="14">
        <f t="shared" si="65"/>
        <v>0</v>
      </c>
      <c r="L711" s="14">
        <f>L712</f>
        <v>1000000</v>
      </c>
      <c r="M711" s="14">
        <f>M712</f>
        <v>1000000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6">
        <v>0</v>
      </c>
      <c r="AD711" s="5">
        <v>0</v>
      </c>
      <c r="AE711" s="6">
        <v>0</v>
      </c>
      <c r="AF711" s="5">
        <v>0</v>
      </c>
      <c r="AG711" s="2"/>
    </row>
    <row r="712" spans="1:33" ht="30" outlineLevel="6" x14ac:dyDescent="0.25">
      <c r="A712" s="16" t="s">
        <v>52</v>
      </c>
      <c r="B712" s="33" t="s">
        <v>700</v>
      </c>
      <c r="C712" s="34" t="s">
        <v>5</v>
      </c>
      <c r="D712" s="34" t="s">
        <v>1</v>
      </c>
      <c r="E712" s="34"/>
      <c r="F712" s="34"/>
      <c r="G712" s="34"/>
      <c r="H712" s="34"/>
      <c r="I712" s="34"/>
      <c r="J712" s="14">
        <v>1000000</v>
      </c>
      <c r="K712" s="14">
        <f t="shared" si="65"/>
        <v>0</v>
      </c>
      <c r="L712" s="14">
        <v>1000000</v>
      </c>
      <c r="M712" s="14">
        <v>1000000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6">
        <v>0</v>
      </c>
      <c r="AD712" s="5">
        <v>0</v>
      </c>
      <c r="AE712" s="6">
        <v>0</v>
      </c>
      <c r="AF712" s="5">
        <v>0</v>
      </c>
      <c r="AG712" s="2"/>
    </row>
    <row r="713" spans="1:33" outlineLevel="5" x14ac:dyDescent="0.25">
      <c r="A713" s="16" t="s">
        <v>54</v>
      </c>
      <c r="B713" s="33" t="s">
        <v>700</v>
      </c>
      <c r="C713" s="34" t="s">
        <v>7</v>
      </c>
      <c r="D713" s="34" t="s">
        <v>1</v>
      </c>
      <c r="E713" s="34"/>
      <c r="F713" s="34"/>
      <c r="G713" s="34"/>
      <c r="H713" s="34"/>
      <c r="I713" s="34"/>
      <c r="J713" s="14">
        <v>10199510</v>
      </c>
      <c r="K713" s="14">
        <f t="shared" si="65"/>
        <v>-4331064.71</v>
      </c>
      <c r="L713" s="14">
        <f>L714</f>
        <v>5744833.4900000002</v>
      </c>
      <c r="M713" s="14">
        <f>M714</f>
        <v>5868445.29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6">
        <v>0.27497268243908207</v>
      </c>
      <c r="AD713" s="5">
        <v>0</v>
      </c>
      <c r="AE713" s="6">
        <v>0</v>
      </c>
      <c r="AF713" s="5">
        <v>0</v>
      </c>
      <c r="AG713" s="2"/>
    </row>
    <row r="714" spans="1:33" outlineLevel="6" x14ac:dyDescent="0.25">
      <c r="A714" s="16" t="s">
        <v>219</v>
      </c>
      <c r="B714" s="33" t="s">
        <v>700</v>
      </c>
      <c r="C714" s="34" t="s">
        <v>8</v>
      </c>
      <c r="D714" s="34" t="s">
        <v>1</v>
      </c>
      <c r="E714" s="34"/>
      <c r="F714" s="34"/>
      <c r="G714" s="34"/>
      <c r="H714" s="34"/>
      <c r="I714" s="34"/>
      <c r="J714" s="14">
        <v>10199510</v>
      </c>
      <c r="K714" s="14">
        <f t="shared" si="65"/>
        <v>-4331064.71</v>
      </c>
      <c r="L714" s="14">
        <v>5744833.4900000002</v>
      </c>
      <c r="M714" s="14">
        <v>5868445.29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6">
        <v>0.27497268243908207</v>
      </c>
      <c r="AD714" s="5">
        <v>0</v>
      </c>
      <c r="AE714" s="6">
        <v>0</v>
      </c>
      <c r="AF714" s="5">
        <v>0</v>
      </c>
      <c r="AG714" s="2"/>
    </row>
    <row r="715" spans="1:33" ht="45" outlineLevel="3" x14ac:dyDescent="0.25">
      <c r="A715" s="16" t="s">
        <v>396</v>
      </c>
      <c r="B715" s="33" t="s">
        <v>701</v>
      </c>
      <c r="C715" s="34" t="s">
        <v>1</v>
      </c>
      <c r="D715" s="34" t="s">
        <v>1</v>
      </c>
      <c r="E715" s="34"/>
      <c r="F715" s="34"/>
      <c r="G715" s="34"/>
      <c r="H715" s="34"/>
      <c r="I715" s="34"/>
      <c r="J715" s="14">
        <v>16289660</v>
      </c>
      <c r="K715" s="14">
        <f t="shared" si="65"/>
        <v>-4985203</v>
      </c>
      <c r="L715" s="14">
        <f>L716</f>
        <v>10773596.15</v>
      </c>
      <c r="M715" s="14">
        <f>M716</f>
        <v>11304457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6">
        <v>0.67967792614035349</v>
      </c>
      <c r="AD715" s="5">
        <v>0</v>
      </c>
      <c r="AE715" s="6">
        <v>0</v>
      </c>
      <c r="AF715" s="5">
        <v>0</v>
      </c>
      <c r="AG715" s="2"/>
    </row>
    <row r="716" spans="1:33" ht="45.75" customHeight="1" outlineLevel="4" x14ac:dyDescent="0.25">
      <c r="A716" s="16" t="s">
        <v>397</v>
      </c>
      <c r="B716" s="33" t="s">
        <v>702</v>
      </c>
      <c r="C716" s="34" t="s">
        <v>1</v>
      </c>
      <c r="D716" s="34" t="s">
        <v>1</v>
      </c>
      <c r="E716" s="34"/>
      <c r="F716" s="34"/>
      <c r="G716" s="34"/>
      <c r="H716" s="34"/>
      <c r="I716" s="34"/>
      <c r="J716" s="14">
        <v>16289660</v>
      </c>
      <c r="K716" s="14">
        <f t="shared" si="65"/>
        <v>-4985203</v>
      </c>
      <c r="L716" s="14">
        <f>L717+L719</f>
        <v>10773596.15</v>
      </c>
      <c r="M716" s="14">
        <f>M717+M719</f>
        <v>11304457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6">
        <v>0.67967792614035349</v>
      </c>
      <c r="AD716" s="5">
        <v>0</v>
      </c>
      <c r="AE716" s="6">
        <v>0</v>
      </c>
      <c r="AF716" s="5">
        <v>0</v>
      </c>
      <c r="AG716" s="2"/>
    </row>
    <row r="717" spans="1:33" ht="35.25" customHeight="1" outlineLevel="5" x14ac:dyDescent="0.25">
      <c r="A717" s="16" t="s">
        <v>51</v>
      </c>
      <c r="B717" s="33" t="s">
        <v>702</v>
      </c>
      <c r="C717" s="34" t="s">
        <v>3</v>
      </c>
      <c r="D717" s="34" t="s">
        <v>1</v>
      </c>
      <c r="E717" s="34"/>
      <c r="F717" s="34"/>
      <c r="G717" s="34"/>
      <c r="H717" s="34"/>
      <c r="I717" s="34"/>
      <c r="J717" s="14">
        <v>4545080</v>
      </c>
      <c r="K717" s="14">
        <f t="shared" si="65"/>
        <v>6759377</v>
      </c>
      <c r="L717" s="14">
        <f>L718</f>
        <v>10773596.15</v>
      </c>
      <c r="M717" s="14">
        <f>M718</f>
        <v>11304457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6">
        <v>0.38543661057671152</v>
      </c>
      <c r="AD717" s="5">
        <v>0</v>
      </c>
      <c r="AE717" s="6">
        <v>0</v>
      </c>
      <c r="AF717" s="5">
        <v>0</v>
      </c>
      <c r="AG717" s="2"/>
    </row>
    <row r="718" spans="1:33" ht="30" outlineLevel="6" x14ac:dyDescent="0.25">
      <c r="A718" s="16" t="s">
        <v>82</v>
      </c>
      <c r="B718" s="33" t="s">
        <v>702</v>
      </c>
      <c r="C718" s="34" t="s">
        <v>5</v>
      </c>
      <c r="D718" s="34" t="s">
        <v>1</v>
      </c>
      <c r="E718" s="34"/>
      <c r="F718" s="34"/>
      <c r="G718" s="34"/>
      <c r="H718" s="34"/>
      <c r="I718" s="34"/>
      <c r="J718" s="14">
        <v>4545080</v>
      </c>
      <c r="K718" s="14">
        <f t="shared" si="65"/>
        <v>6759377</v>
      </c>
      <c r="L718" s="15">
        <v>10773596.15</v>
      </c>
      <c r="M718" s="15">
        <v>11304457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6">
        <v>0.38543661057671152</v>
      </c>
      <c r="AD718" s="5">
        <v>0</v>
      </c>
      <c r="AE718" s="6">
        <v>0</v>
      </c>
      <c r="AF718" s="5">
        <v>0</v>
      </c>
      <c r="AG718" s="2"/>
    </row>
    <row r="719" spans="1:33" hidden="1" outlineLevel="5" x14ac:dyDescent="0.25">
      <c r="A719" s="16" t="s">
        <v>54</v>
      </c>
      <c r="B719" s="33" t="s">
        <v>702</v>
      </c>
      <c r="C719" s="34" t="s">
        <v>7</v>
      </c>
      <c r="D719" s="34" t="s">
        <v>1</v>
      </c>
      <c r="E719" s="34"/>
      <c r="F719" s="34"/>
      <c r="G719" s="34"/>
      <c r="H719" s="34"/>
      <c r="I719" s="34"/>
      <c r="J719" s="14">
        <v>11744580</v>
      </c>
      <c r="K719" s="14">
        <f t="shared" si="65"/>
        <v>-11744580</v>
      </c>
      <c r="L719" s="14">
        <f>L720</f>
        <v>0</v>
      </c>
      <c r="M719" s="14">
        <f>M720</f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  <c r="AB719" s="5">
        <v>0</v>
      </c>
      <c r="AC719" s="6">
        <v>0.7832432381158333</v>
      </c>
      <c r="AD719" s="5">
        <v>0</v>
      </c>
      <c r="AE719" s="6">
        <v>0</v>
      </c>
      <c r="AF719" s="5">
        <v>0</v>
      </c>
      <c r="AG719" s="2"/>
    </row>
    <row r="720" spans="1:33" hidden="1" outlineLevel="6" x14ac:dyDescent="0.25">
      <c r="A720" s="16" t="s">
        <v>219</v>
      </c>
      <c r="B720" s="33" t="s">
        <v>702</v>
      </c>
      <c r="C720" s="34" t="s">
        <v>8</v>
      </c>
      <c r="D720" s="34" t="s">
        <v>1</v>
      </c>
      <c r="E720" s="34"/>
      <c r="F720" s="34"/>
      <c r="G720" s="34"/>
      <c r="H720" s="34"/>
      <c r="I720" s="34"/>
      <c r="J720" s="14">
        <v>11744580</v>
      </c>
      <c r="K720" s="14">
        <f t="shared" si="65"/>
        <v>-11744580</v>
      </c>
      <c r="L720" s="14"/>
      <c r="M720" s="14"/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6">
        <v>0.7832432381158333</v>
      </c>
      <c r="AD720" s="5">
        <v>0</v>
      </c>
      <c r="AE720" s="6">
        <v>0</v>
      </c>
      <c r="AF720" s="5">
        <v>0</v>
      </c>
      <c r="AG720" s="2"/>
    </row>
    <row r="721" spans="1:33" ht="44.25" customHeight="1" collapsed="1" x14ac:dyDescent="0.25">
      <c r="A721" s="29" t="s">
        <v>398</v>
      </c>
      <c r="B721" s="30" t="s">
        <v>703</v>
      </c>
      <c r="C721" s="31" t="s">
        <v>1</v>
      </c>
      <c r="D721" s="31" t="s">
        <v>1</v>
      </c>
      <c r="E721" s="31"/>
      <c r="F721" s="31"/>
      <c r="G721" s="31"/>
      <c r="H721" s="31"/>
      <c r="I721" s="31"/>
      <c r="J721" s="32">
        <v>1850000</v>
      </c>
      <c r="K721" s="32">
        <f t="shared" si="65"/>
        <v>1347335</v>
      </c>
      <c r="L721" s="32">
        <f>L722+L741</f>
        <v>3197335</v>
      </c>
      <c r="M721" s="32">
        <f>M722+M741</f>
        <v>3197335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  <c r="AB721" s="5">
        <v>0</v>
      </c>
      <c r="AC721" s="6">
        <v>0.36227243243243246</v>
      </c>
      <c r="AD721" s="5">
        <v>0</v>
      </c>
      <c r="AE721" s="6">
        <v>0</v>
      </c>
      <c r="AF721" s="5">
        <v>0</v>
      </c>
      <c r="AG721" s="2"/>
    </row>
    <row r="722" spans="1:33" ht="34.5" customHeight="1" outlineLevel="1" x14ac:dyDescent="0.25">
      <c r="A722" s="16" t="s">
        <v>399</v>
      </c>
      <c r="B722" s="33" t="s">
        <v>704</v>
      </c>
      <c r="C722" s="34" t="s">
        <v>1</v>
      </c>
      <c r="D722" s="34" t="s">
        <v>1</v>
      </c>
      <c r="E722" s="34"/>
      <c r="F722" s="34"/>
      <c r="G722" s="34"/>
      <c r="H722" s="34"/>
      <c r="I722" s="34"/>
      <c r="J722" s="14">
        <v>850000</v>
      </c>
      <c r="K722" s="14">
        <f t="shared" si="65"/>
        <v>1347335</v>
      </c>
      <c r="L722" s="14">
        <f>L723+L727+L731+L737</f>
        <v>2197335</v>
      </c>
      <c r="M722" s="14">
        <f>M723+M727+M731+M737</f>
        <v>2197335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6">
        <v>0.20024</v>
      </c>
      <c r="AD722" s="5">
        <v>0</v>
      </c>
      <c r="AE722" s="6">
        <v>0</v>
      </c>
      <c r="AF722" s="5">
        <v>0</v>
      </c>
      <c r="AG722" s="2"/>
    </row>
    <row r="723" spans="1:33" ht="24.75" customHeight="1" outlineLevel="3" x14ac:dyDescent="0.25">
      <c r="A723" s="16" t="s">
        <v>400</v>
      </c>
      <c r="B723" s="33" t="s">
        <v>705</v>
      </c>
      <c r="C723" s="34" t="s">
        <v>1</v>
      </c>
      <c r="D723" s="34" t="s">
        <v>1</v>
      </c>
      <c r="E723" s="34"/>
      <c r="F723" s="34"/>
      <c r="G723" s="34"/>
      <c r="H723" s="34"/>
      <c r="I723" s="34"/>
      <c r="J723" s="14">
        <v>280000</v>
      </c>
      <c r="K723" s="14">
        <f t="shared" si="65"/>
        <v>140000</v>
      </c>
      <c r="L723" s="14">
        <f t="shared" ref="L723:M725" si="66">L724</f>
        <v>420000</v>
      </c>
      <c r="M723" s="14">
        <f t="shared" si="66"/>
        <v>420000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6">
        <v>0.375</v>
      </c>
      <c r="AD723" s="5">
        <v>0</v>
      </c>
      <c r="AE723" s="6">
        <v>0</v>
      </c>
      <c r="AF723" s="5">
        <v>0</v>
      </c>
      <c r="AG723" s="2"/>
    </row>
    <row r="724" spans="1:33" ht="45" outlineLevel="4" x14ac:dyDescent="0.25">
      <c r="A724" s="16" t="s">
        <v>401</v>
      </c>
      <c r="B724" s="33" t="s">
        <v>706</v>
      </c>
      <c r="C724" s="34" t="s">
        <v>1</v>
      </c>
      <c r="D724" s="34" t="s">
        <v>1</v>
      </c>
      <c r="E724" s="34"/>
      <c r="F724" s="34"/>
      <c r="G724" s="34"/>
      <c r="H724" s="34"/>
      <c r="I724" s="34"/>
      <c r="J724" s="14">
        <v>280000</v>
      </c>
      <c r="K724" s="14">
        <f t="shared" si="65"/>
        <v>140000</v>
      </c>
      <c r="L724" s="14">
        <f t="shared" si="66"/>
        <v>420000</v>
      </c>
      <c r="M724" s="14">
        <f t="shared" si="66"/>
        <v>420000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6">
        <v>0.375</v>
      </c>
      <c r="AD724" s="5">
        <v>0</v>
      </c>
      <c r="AE724" s="6">
        <v>0</v>
      </c>
      <c r="AF724" s="5">
        <v>0</v>
      </c>
      <c r="AG724" s="2"/>
    </row>
    <row r="725" spans="1:33" outlineLevel="5" x14ac:dyDescent="0.25">
      <c r="A725" s="16" t="s">
        <v>73</v>
      </c>
      <c r="B725" s="33" t="s">
        <v>706</v>
      </c>
      <c r="C725" s="34" t="s">
        <v>13</v>
      </c>
      <c r="D725" s="34" t="s">
        <v>1</v>
      </c>
      <c r="E725" s="34"/>
      <c r="F725" s="34"/>
      <c r="G725" s="34"/>
      <c r="H725" s="34"/>
      <c r="I725" s="34"/>
      <c r="J725" s="14">
        <v>280000</v>
      </c>
      <c r="K725" s="14">
        <f t="shared" si="65"/>
        <v>140000</v>
      </c>
      <c r="L725" s="14">
        <f t="shared" si="66"/>
        <v>420000</v>
      </c>
      <c r="M725" s="14">
        <f t="shared" si="66"/>
        <v>420000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6">
        <v>0.375</v>
      </c>
      <c r="AD725" s="5">
        <v>0</v>
      </c>
      <c r="AE725" s="6">
        <v>0</v>
      </c>
      <c r="AF725" s="5">
        <v>0</v>
      </c>
      <c r="AG725" s="2"/>
    </row>
    <row r="726" spans="1:33" ht="45.75" customHeight="1" outlineLevel="6" x14ac:dyDescent="0.25">
      <c r="A726" s="16" t="s">
        <v>402</v>
      </c>
      <c r="B726" s="33" t="s">
        <v>706</v>
      </c>
      <c r="C726" s="34" t="s">
        <v>32</v>
      </c>
      <c r="D726" s="34" t="s">
        <v>1</v>
      </c>
      <c r="E726" s="34"/>
      <c r="F726" s="34"/>
      <c r="G726" s="34"/>
      <c r="H726" s="34"/>
      <c r="I726" s="34"/>
      <c r="J726" s="14">
        <v>280000</v>
      </c>
      <c r="K726" s="14">
        <f t="shared" si="65"/>
        <v>140000</v>
      </c>
      <c r="L726" s="14">
        <v>420000</v>
      </c>
      <c r="M726" s="14">
        <v>420000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  <c r="AB726" s="5">
        <v>0</v>
      </c>
      <c r="AC726" s="6">
        <v>0.375</v>
      </c>
      <c r="AD726" s="5">
        <v>0</v>
      </c>
      <c r="AE726" s="6">
        <v>0</v>
      </c>
      <c r="AF726" s="5">
        <v>0</v>
      </c>
      <c r="AG726" s="2"/>
    </row>
    <row r="727" spans="1:33" ht="45.75" customHeight="1" outlineLevel="3" x14ac:dyDescent="0.25">
      <c r="A727" s="16" t="s">
        <v>403</v>
      </c>
      <c r="B727" s="33" t="s">
        <v>707</v>
      </c>
      <c r="C727" s="34" t="s">
        <v>1</v>
      </c>
      <c r="D727" s="34" t="s">
        <v>1</v>
      </c>
      <c r="E727" s="34"/>
      <c r="F727" s="34"/>
      <c r="G727" s="34"/>
      <c r="H727" s="34"/>
      <c r="I727" s="34"/>
      <c r="J727" s="14">
        <v>500000</v>
      </c>
      <c r="K727" s="14">
        <f t="shared" si="65"/>
        <v>-200000</v>
      </c>
      <c r="L727" s="14">
        <f t="shared" ref="L727:M729" si="67">L728</f>
        <v>300000</v>
      </c>
      <c r="M727" s="14">
        <f t="shared" si="67"/>
        <v>300000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6">
        <v>0</v>
      </c>
      <c r="AD727" s="5">
        <v>0</v>
      </c>
      <c r="AE727" s="6">
        <v>0</v>
      </c>
      <c r="AF727" s="5">
        <v>0</v>
      </c>
      <c r="AG727" s="2"/>
    </row>
    <row r="728" spans="1:33" ht="30" outlineLevel="4" x14ac:dyDescent="0.25">
      <c r="A728" s="16" t="s">
        <v>404</v>
      </c>
      <c r="B728" s="33" t="s">
        <v>708</v>
      </c>
      <c r="C728" s="34" t="s">
        <v>1</v>
      </c>
      <c r="D728" s="34" t="s">
        <v>1</v>
      </c>
      <c r="E728" s="34"/>
      <c r="F728" s="34"/>
      <c r="G728" s="34"/>
      <c r="H728" s="34"/>
      <c r="I728" s="34"/>
      <c r="J728" s="14">
        <v>500000</v>
      </c>
      <c r="K728" s="14">
        <f t="shared" si="65"/>
        <v>-200000</v>
      </c>
      <c r="L728" s="14">
        <f t="shared" si="67"/>
        <v>300000</v>
      </c>
      <c r="M728" s="14">
        <f t="shared" si="67"/>
        <v>300000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6">
        <v>0</v>
      </c>
      <c r="AD728" s="5">
        <v>0</v>
      </c>
      <c r="AE728" s="6">
        <v>0</v>
      </c>
      <c r="AF728" s="5">
        <v>0</v>
      </c>
      <c r="AG728" s="2"/>
    </row>
    <row r="729" spans="1:33" outlineLevel="5" x14ac:dyDescent="0.25">
      <c r="A729" s="16" t="s">
        <v>128</v>
      </c>
      <c r="B729" s="33" t="s">
        <v>708</v>
      </c>
      <c r="C729" s="34" t="s">
        <v>13</v>
      </c>
      <c r="D729" s="34" t="s">
        <v>1</v>
      </c>
      <c r="E729" s="34"/>
      <c r="F729" s="34"/>
      <c r="G729" s="34"/>
      <c r="H729" s="34"/>
      <c r="I729" s="34"/>
      <c r="J729" s="14">
        <v>500000</v>
      </c>
      <c r="K729" s="14">
        <f t="shared" si="65"/>
        <v>-200000</v>
      </c>
      <c r="L729" s="14">
        <f t="shared" si="67"/>
        <v>300000</v>
      </c>
      <c r="M729" s="14">
        <f t="shared" si="67"/>
        <v>300000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6">
        <v>0</v>
      </c>
      <c r="AD729" s="5">
        <v>0</v>
      </c>
      <c r="AE729" s="6">
        <v>0</v>
      </c>
      <c r="AF729" s="5">
        <v>0</v>
      </c>
      <c r="AG729" s="2"/>
    </row>
    <row r="730" spans="1:33" ht="46.5" customHeight="1" outlineLevel="6" x14ac:dyDescent="0.25">
      <c r="A730" s="16" t="s">
        <v>402</v>
      </c>
      <c r="B730" s="33" t="s">
        <v>708</v>
      </c>
      <c r="C730" s="34" t="s">
        <v>32</v>
      </c>
      <c r="D730" s="34" t="s">
        <v>1</v>
      </c>
      <c r="E730" s="34"/>
      <c r="F730" s="34"/>
      <c r="G730" s="34"/>
      <c r="H730" s="34"/>
      <c r="I730" s="34"/>
      <c r="J730" s="14">
        <v>500000</v>
      </c>
      <c r="K730" s="14">
        <f t="shared" si="65"/>
        <v>-200000</v>
      </c>
      <c r="L730" s="14">
        <v>300000</v>
      </c>
      <c r="M730" s="14">
        <v>300000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6">
        <v>0</v>
      </c>
      <c r="AD730" s="5">
        <v>0</v>
      </c>
      <c r="AE730" s="6">
        <v>0</v>
      </c>
      <c r="AF730" s="5">
        <v>0</v>
      </c>
      <c r="AG730" s="2"/>
    </row>
    <row r="731" spans="1:33" ht="76.5" customHeight="1" outlineLevel="3" x14ac:dyDescent="0.25">
      <c r="A731" s="16" t="s">
        <v>405</v>
      </c>
      <c r="B731" s="33" t="s">
        <v>709</v>
      </c>
      <c r="C731" s="34" t="s">
        <v>1</v>
      </c>
      <c r="D731" s="34" t="s">
        <v>1</v>
      </c>
      <c r="E731" s="34"/>
      <c r="F731" s="34"/>
      <c r="G731" s="34"/>
      <c r="H731" s="34"/>
      <c r="I731" s="34"/>
      <c r="J731" s="14">
        <v>70000</v>
      </c>
      <c r="K731" s="14">
        <f t="shared" si="65"/>
        <v>230000</v>
      </c>
      <c r="L731" s="14">
        <f>L732</f>
        <v>300000</v>
      </c>
      <c r="M731" s="14">
        <f>M732</f>
        <v>300000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6">
        <v>0.93148571428571425</v>
      </c>
      <c r="AD731" s="5">
        <v>0</v>
      </c>
      <c r="AE731" s="6">
        <v>0</v>
      </c>
      <c r="AF731" s="5">
        <v>0</v>
      </c>
      <c r="AG731" s="2"/>
    </row>
    <row r="732" spans="1:33" ht="60.75" customHeight="1" outlineLevel="4" x14ac:dyDescent="0.25">
      <c r="A732" s="16" t="s">
        <v>406</v>
      </c>
      <c r="B732" s="33" t="s">
        <v>710</v>
      </c>
      <c r="C732" s="34" t="s">
        <v>1</v>
      </c>
      <c r="D732" s="34" t="s">
        <v>1</v>
      </c>
      <c r="E732" s="34"/>
      <c r="F732" s="34"/>
      <c r="G732" s="34"/>
      <c r="H732" s="34"/>
      <c r="I732" s="34"/>
      <c r="J732" s="14">
        <v>70000</v>
      </c>
      <c r="K732" s="14">
        <f t="shared" si="65"/>
        <v>230000</v>
      </c>
      <c r="L732" s="14">
        <f>L733+L735</f>
        <v>300000</v>
      </c>
      <c r="M732" s="14">
        <f>M733+M735</f>
        <v>300000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6">
        <v>0.93148571428571425</v>
      </c>
      <c r="AD732" s="5">
        <v>0</v>
      </c>
      <c r="AE732" s="6">
        <v>0</v>
      </c>
      <c r="AF732" s="5">
        <v>0</v>
      </c>
      <c r="AG732" s="2"/>
    </row>
    <row r="733" spans="1:33" ht="34.5" customHeight="1" outlineLevel="5" x14ac:dyDescent="0.25">
      <c r="A733" s="16" t="s">
        <v>50</v>
      </c>
      <c r="B733" s="33" t="s">
        <v>710</v>
      </c>
      <c r="C733" s="34" t="s">
        <v>3</v>
      </c>
      <c r="D733" s="34" t="s">
        <v>1</v>
      </c>
      <c r="E733" s="34"/>
      <c r="F733" s="34"/>
      <c r="G733" s="34"/>
      <c r="H733" s="34"/>
      <c r="I733" s="34"/>
      <c r="J733" s="14">
        <v>70000</v>
      </c>
      <c r="K733" s="14">
        <f t="shared" si="65"/>
        <v>230000</v>
      </c>
      <c r="L733" s="14">
        <f>L734</f>
        <v>300000</v>
      </c>
      <c r="M733" s="14">
        <f>M734</f>
        <v>300000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6">
        <v>0.76019999999999999</v>
      </c>
      <c r="AD733" s="5">
        <v>0</v>
      </c>
      <c r="AE733" s="6">
        <v>0</v>
      </c>
      <c r="AF733" s="5">
        <v>0</v>
      </c>
      <c r="AG733" s="2"/>
    </row>
    <row r="734" spans="1:33" ht="30" outlineLevel="6" x14ac:dyDescent="0.25">
      <c r="A734" s="16" t="s">
        <v>82</v>
      </c>
      <c r="B734" s="33" t="s">
        <v>710</v>
      </c>
      <c r="C734" s="34" t="s">
        <v>5</v>
      </c>
      <c r="D734" s="34" t="s">
        <v>1</v>
      </c>
      <c r="E734" s="34"/>
      <c r="F734" s="34"/>
      <c r="G734" s="34"/>
      <c r="H734" s="34"/>
      <c r="I734" s="34"/>
      <c r="J734" s="14">
        <v>70000</v>
      </c>
      <c r="K734" s="14">
        <f t="shared" si="65"/>
        <v>230000</v>
      </c>
      <c r="L734" s="14">
        <v>300000</v>
      </c>
      <c r="M734" s="14">
        <v>300000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6">
        <v>0.76019999999999999</v>
      </c>
      <c r="AD734" s="5">
        <v>0</v>
      </c>
      <c r="AE734" s="6">
        <v>0</v>
      </c>
      <c r="AF734" s="5">
        <v>0</v>
      </c>
      <c r="AG734" s="2"/>
    </row>
    <row r="735" spans="1:33" hidden="1" outlineLevel="5" x14ac:dyDescent="0.25">
      <c r="A735" s="16" t="s">
        <v>65</v>
      </c>
      <c r="B735" s="33" t="s">
        <v>710</v>
      </c>
      <c r="C735" s="34" t="s">
        <v>9</v>
      </c>
      <c r="D735" s="34" t="s">
        <v>1</v>
      </c>
      <c r="E735" s="34"/>
      <c r="F735" s="34"/>
      <c r="G735" s="34"/>
      <c r="H735" s="34"/>
      <c r="I735" s="34"/>
      <c r="J735" s="14">
        <v>0</v>
      </c>
      <c r="K735" s="14">
        <f t="shared" si="65"/>
        <v>0</v>
      </c>
      <c r="L735" s="14">
        <f>L736</f>
        <v>0</v>
      </c>
      <c r="M735" s="14">
        <f>M736</f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6">
        <v>1</v>
      </c>
      <c r="AD735" s="5">
        <v>0</v>
      </c>
      <c r="AE735" s="6">
        <v>0</v>
      </c>
      <c r="AF735" s="5">
        <v>0</v>
      </c>
      <c r="AG735" s="2"/>
    </row>
    <row r="736" spans="1:33" hidden="1" outlineLevel="6" x14ac:dyDescent="0.25">
      <c r="A736" s="16" t="s">
        <v>407</v>
      </c>
      <c r="B736" s="33" t="s">
        <v>710</v>
      </c>
      <c r="C736" s="34" t="s">
        <v>15</v>
      </c>
      <c r="D736" s="34" t="s">
        <v>1</v>
      </c>
      <c r="E736" s="34"/>
      <c r="F736" s="34"/>
      <c r="G736" s="34"/>
      <c r="H736" s="34"/>
      <c r="I736" s="34"/>
      <c r="J736" s="14">
        <v>0</v>
      </c>
      <c r="K736" s="14">
        <f t="shared" si="65"/>
        <v>0</v>
      </c>
      <c r="L736" s="14"/>
      <c r="M736" s="14"/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6">
        <v>1</v>
      </c>
      <c r="AD736" s="5">
        <v>0</v>
      </c>
      <c r="AE736" s="6">
        <v>0</v>
      </c>
      <c r="AF736" s="5">
        <v>0</v>
      </c>
      <c r="AG736" s="2"/>
    </row>
    <row r="737" spans="1:33" ht="47.25" customHeight="1" collapsed="1" x14ac:dyDescent="0.25">
      <c r="A737" s="16" t="s">
        <v>840</v>
      </c>
      <c r="B737" s="33" t="s">
        <v>838</v>
      </c>
      <c r="C737" s="34" t="s">
        <v>1</v>
      </c>
      <c r="D737" s="34" t="s">
        <v>1</v>
      </c>
      <c r="E737" s="34"/>
      <c r="F737" s="34"/>
      <c r="G737" s="34"/>
      <c r="H737" s="34"/>
      <c r="I737" s="34"/>
      <c r="J737" s="14">
        <v>1132495</v>
      </c>
      <c r="K737" s="14">
        <f t="shared" si="65"/>
        <v>44840</v>
      </c>
      <c r="L737" s="14">
        <f t="shared" ref="L737:M739" si="68">L738</f>
        <v>1177335</v>
      </c>
      <c r="M737" s="14">
        <f t="shared" si="68"/>
        <v>1177335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  <c r="AB737" s="5">
        <v>0</v>
      </c>
      <c r="AC737" s="6">
        <v>0</v>
      </c>
      <c r="AD737" s="5">
        <v>0</v>
      </c>
      <c r="AE737" s="6">
        <v>0</v>
      </c>
      <c r="AF737" s="5">
        <v>0</v>
      </c>
      <c r="AG737" s="2"/>
    </row>
    <row r="738" spans="1:33" ht="35.25" customHeight="1" outlineLevel="4" x14ac:dyDescent="0.25">
      <c r="A738" s="16" t="s">
        <v>841</v>
      </c>
      <c r="B738" s="33" t="s">
        <v>839</v>
      </c>
      <c r="C738" s="34" t="s">
        <v>1</v>
      </c>
      <c r="D738" s="34" t="s">
        <v>1</v>
      </c>
      <c r="E738" s="34"/>
      <c r="F738" s="34"/>
      <c r="G738" s="34"/>
      <c r="H738" s="34"/>
      <c r="I738" s="34"/>
      <c r="J738" s="14">
        <v>1132495</v>
      </c>
      <c r="K738" s="14">
        <f t="shared" si="65"/>
        <v>44840</v>
      </c>
      <c r="L738" s="14">
        <f t="shared" si="68"/>
        <v>1177335</v>
      </c>
      <c r="M738" s="14">
        <f t="shared" si="68"/>
        <v>1177335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6">
        <v>0</v>
      </c>
      <c r="AD738" s="5">
        <v>0</v>
      </c>
      <c r="AE738" s="6">
        <v>0</v>
      </c>
      <c r="AF738" s="5">
        <v>0</v>
      </c>
      <c r="AG738" s="2"/>
    </row>
    <row r="739" spans="1:33" ht="30.75" customHeight="1" outlineLevel="5" x14ac:dyDescent="0.25">
      <c r="A739" s="16" t="s">
        <v>51</v>
      </c>
      <c r="B739" s="33" t="s">
        <v>839</v>
      </c>
      <c r="C739" s="34" t="s">
        <v>3</v>
      </c>
      <c r="D739" s="34" t="s">
        <v>1</v>
      </c>
      <c r="E739" s="34"/>
      <c r="F739" s="34"/>
      <c r="G739" s="34"/>
      <c r="H739" s="34"/>
      <c r="I739" s="34"/>
      <c r="J739" s="14">
        <v>1132495</v>
      </c>
      <c r="K739" s="14">
        <f t="shared" si="65"/>
        <v>44840</v>
      </c>
      <c r="L739" s="14">
        <f t="shared" si="68"/>
        <v>1177335</v>
      </c>
      <c r="M739" s="14">
        <f t="shared" si="68"/>
        <v>1177335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6">
        <v>0</v>
      </c>
      <c r="AD739" s="5">
        <v>0</v>
      </c>
      <c r="AE739" s="6">
        <v>0</v>
      </c>
      <c r="AF739" s="5">
        <v>0</v>
      </c>
      <c r="AG739" s="2"/>
    </row>
    <row r="740" spans="1:33" ht="33" customHeight="1" outlineLevel="6" x14ac:dyDescent="0.25">
      <c r="A740" s="16" t="s">
        <v>52</v>
      </c>
      <c r="B740" s="33" t="s">
        <v>839</v>
      </c>
      <c r="C740" s="34" t="s">
        <v>5</v>
      </c>
      <c r="D740" s="34" t="s">
        <v>1</v>
      </c>
      <c r="E740" s="34"/>
      <c r="F740" s="34"/>
      <c r="G740" s="34"/>
      <c r="H740" s="34"/>
      <c r="I740" s="34"/>
      <c r="J740" s="14">
        <v>1132495</v>
      </c>
      <c r="K740" s="14">
        <f t="shared" si="65"/>
        <v>44840</v>
      </c>
      <c r="L740" s="14">
        <v>1177335</v>
      </c>
      <c r="M740" s="14">
        <v>1177335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6">
        <v>0</v>
      </c>
      <c r="AD740" s="5">
        <v>0</v>
      </c>
      <c r="AE740" s="6">
        <v>0</v>
      </c>
      <c r="AF740" s="5">
        <v>0</v>
      </c>
      <c r="AG740" s="2"/>
    </row>
    <row r="741" spans="1:33" ht="30" outlineLevel="1" x14ac:dyDescent="0.25">
      <c r="A741" s="16" t="s">
        <v>408</v>
      </c>
      <c r="B741" s="33" t="s">
        <v>711</v>
      </c>
      <c r="C741" s="34" t="s">
        <v>1</v>
      </c>
      <c r="D741" s="34" t="s">
        <v>1</v>
      </c>
      <c r="E741" s="34"/>
      <c r="F741" s="34"/>
      <c r="G741" s="34"/>
      <c r="H741" s="34"/>
      <c r="I741" s="34"/>
      <c r="J741" s="14">
        <v>1000000</v>
      </c>
      <c r="K741" s="14">
        <f t="shared" si="65"/>
        <v>0</v>
      </c>
      <c r="L741" s="14">
        <f t="shared" ref="L741:M744" si="69">L742</f>
        <v>1000000</v>
      </c>
      <c r="M741" s="14">
        <f t="shared" si="69"/>
        <v>1000000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6">
        <v>0.5</v>
      </c>
      <c r="AD741" s="5">
        <v>0</v>
      </c>
      <c r="AE741" s="6">
        <v>0</v>
      </c>
      <c r="AF741" s="5">
        <v>0</v>
      </c>
      <c r="AG741" s="2"/>
    </row>
    <row r="742" spans="1:33" ht="45" outlineLevel="3" x14ac:dyDescent="0.25">
      <c r="A742" s="16" t="s">
        <v>409</v>
      </c>
      <c r="B742" s="33" t="s">
        <v>712</v>
      </c>
      <c r="C742" s="34" t="s">
        <v>1</v>
      </c>
      <c r="D742" s="34" t="s">
        <v>1</v>
      </c>
      <c r="E742" s="34"/>
      <c r="F742" s="34"/>
      <c r="G742" s="34"/>
      <c r="H742" s="34"/>
      <c r="I742" s="34"/>
      <c r="J742" s="14">
        <v>1000000</v>
      </c>
      <c r="K742" s="14">
        <f t="shared" si="65"/>
        <v>0</v>
      </c>
      <c r="L742" s="14">
        <f t="shared" si="69"/>
        <v>1000000</v>
      </c>
      <c r="M742" s="14">
        <f t="shared" si="69"/>
        <v>1000000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6">
        <v>0.5</v>
      </c>
      <c r="AD742" s="5">
        <v>0</v>
      </c>
      <c r="AE742" s="6">
        <v>0</v>
      </c>
      <c r="AF742" s="5">
        <v>0</v>
      </c>
      <c r="AG742" s="2"/>
    </row>
    <row r="743" spans="1:33" ht="76.5" customHeight="1" outlineLevel="4" x14ac:dyDescent="0.25">
      <c r="A743" s="16" t="s">
        <v>410</v>
      </c>
      <c r="B743" s="33" t="s">
        <v>713</v>
      </c>
      <c r="C743" s="34" t="s">
        <v>1</v>
      </c>
      <c r="D743" s="34" t="s">
        <v>1</v>
      </c>
      <c r="E743" s="34"/>
      <c r="F743" s="34"/>
      <c r="G743" s="34"/>
      <c r="H743" s="34"/>
      <c r="I743" s="34"/>
      <c r="J743" s="14">
        <v>1000000</v>
      </c>
      <c r="K743" s="14">
        <f t="shared" si="65"/>
        <v>0</v>
      </c>
      <c r="L743" s="14">
        <f t="shared" si="69"/>
        <v>1000000</v>
      </c>
      <c r="M743" s="14">
        <f t="shared" si="69"/>
        <v>1000000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6">
        <v>0.5</v>
      </c>
      <c r="AD743" s="5">
        <v>0</v>
      </c>
      <c r="AE743" s="6">
        <v>0</v>
      </c>
      <c r="AF743" s="5">
        <v>0</v>
      </c>
      <c r="AG743" s="2"/>
    </row>
    <row r="744" spans="1:33" ht="31.5" customHeight="1" outlineLevel="5" x14ac:dyDescent="0.25">
      <c r="A744" s="16" t="s">
        <v>411</v>
      </c>
      <c r="B744" s="33" t="s">
        <v>713</v>
      </c>
      <c r="C744" s="34" t="s">
        <v>30</v>
      </c>
      <c r="D744" s="34" t="s">
        <v>1</v>
      </c>
      <c r="E744" s="34"/>
      <c r="F744" s="34"/>
      <c r="G744" s="34"/>
      <c r="H744" s="34"/>
      <c r="I744" s="34"/>
      <c r="J744" s="14">
        <v>1000000</v>
      </c>
      <c r="K744" s="14">
        <f t="shared" si="65"/>
        <v>0</v>
      </c>
      <c r="L744" s="14">
        <f t="shared" si="69"/>
        <v>1000000</v>
      </c>
      <c r="M744" s="14">
        <f t="shared" si="69"/>
        <v>1000000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6">
        <v>0.5</v>
      </c>
      <c r="AD744" s="5">
        <v>0</v>
      </c>
      <c r="AE744" s="6">
        <v>0</v>
      </c>
      <c r="AF744" s="5">
        <v>0</v>
      </c>
      <c r="AG744" s="2"/>
    </row>
    <row r="745" spans="1:33" ht="45.75" customHeight="1" outlineLevel="6" x14ac:dyDescent="0.25">
      <c r="A745" s="16" t="s">
        <v>412</v>
      </c>
      <c r="B745" s="33" t="s">
        <v>713</v>
      </c>
      <c r="C745" s="34" t="s">
        <v>33</v>
      </c>
      <c r="D745" s="34" t="s">
        <v>1</v>
      </c>
      <c r="E745" s="34"/>
      <c r="F745" s="34"/>
      <c r="G745" s="34"/>
      <c r="H745" s="34"/>
      <c r="I745" s="34"/>
      <c r="J745" s="14">
        <v>1000000</v>
      </c>
      <c r="K745" s="14">
        <f t="shared" si="65"/>
        <v>0</v>
      </c>
      <c r="L745" s="14">
        <v>1000000</v>
      </c>
      <c r="M745" s="14">
        <v>1000000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6">
        <v>0.5</v>
      </c>
      <c r="AD745" s="5">
        <v>0</v>
      </c>
      <c r="AE745" s="6">
        <v>0</v>
      </c>
      <c r="AF745" s="5">
        <v>0</v>
      </c>
      <c r="AG745" s="2"/>
    </row>
    <row r="746" spans="1:33" ht="46.5" customHeight="1" x14ac:dyDescent="0.25">
      <c r="A746" s="29" t="s">
        <v>413</v>
      </c>
      <c r="B746" s="30" t="s">
        <v>714</v>
      </c>
      <c r="C746" s="31" t="s">
        <v>1</v>
      </c>
      <c r="D746" s="31" t="s">
        <v>1</v>
      </c>
      <c r="E746" s="31"/>
      <c r="F746" s="31"/>
      <c r="G746" s="31"/>
      <c r="H746" s="31"/>
      <c r="I746" s="31"/>
      <c r="J746" s="32">
        <v>5817000</v>
      </c>
      <c r="K746" s="32">
        <f t="shared" si="65"/>
        <v>-1756000</v>
      </c>
      <c r="L746" s="32">
        <f>L747+L751+L755+L761</f>
        <v>4051000</v>
      </c>
      <c r="M746" s="32">
        <f>M747+M751+M755+M761</f>
        <v>4061000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6">
        <v>0.27252534811758639</v>
      </c>
      <c r="AD746" s="5">
        <v>0</v>
      </c>
      <c r="AE746" s="6">
        <v>0</v>
      </c>
      <c r="AF746" s="5">
        <v>0</v>
      </c>
      <c r="AG746" s="2"/>
    </row>
    <row r="747" spans="1:33" ht="60" customHeight="1" outlineLevel="3" x14ac:dyDescent="0.25">
      <c r="A747" s="16" t="s">
        <v>414</v>
      </c>
      <c r="B747" s="33" t="s">
        <v>715</v>
      </c>
      <c r="C747" s="34" t="s">
        <v>1</v>
      </c>
      <c r="D747" s="34" t="s">
        <v>1</v>
      </c>
      <c r="E747" s="34"/>
      <c r="F747" s="34"/>
      <c r="G747" s="34"/>
      <c r="H747" s="34"/>
      <c r="I747" s="34"/>
      <c r="J747" s="14">
        <v>3667000</v>
      </c>
      <c r="K747" s="14">
        <f t="shared" si="65"/>
        <v>144000</v>
      </c>
      <c r="L747" s="14">
        <f t="shared" ref="L747:M749" si="70">L748</f>
        <v>3811000</v>
      </c>
      <c r="M747" s="14">
        <f t="shared" si="70"/>
        <v>3811000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6">
        <v>0.42685572675211342</v>
      </c>
      <c r="AD747" s="5">
        <v>0</v>
      </c>
      <c r="AE747" s="6">
        <v>0</v>
      </c>
      <c r="AF747" s="5">
        <v>0</v>
      </c>
      <c r="AG747" s="2"/>
    </row>
    <row r="748" spans="1:33" ht="63.75" customHeight="1" outlineLevel="4" x14ac:dyDescent="0.25">
      <c r="A748" s="16" t="s">
        <v>415</v>
      </c>
      <c r="B748" s="33" t="s">
        <v>716</v>
      </c>
      <c r="C748" s="34" t="s">
        <v>1</v>
      </c>
      <c r="D748" s="34" t="s">
        <v>1</v>
      </c>
      <c r="E748" s="34"/>
      <c r="F748" s="34"/>
      <c r="G748" s="34"/>
      <c r="H748" s="34"/>
      <c r="I748" s="34"/>
      <c r="J748" s="14">
        <v>3667000</v>
      </c>
      <c r="K748" s="14">
        <f t="shared" si="65"/>
        <v>144000</v>
      </c>
      <c r="L748" s="14">
        <f t="shared" si="70"/>
        <v>3811000</v>
      </c>
      <c r="M748" s="14">
        <f t="shared" si="70"/>
        <v>3811000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6">
        <v>0.42685572675211342</v>
      </c>
      <c r="AD748" s="5">
        <v>0</v>
      </c>
      <c r="AE748" s="6">
        <v>0</v>
      </c>
      <c r="AF748" s="5">
        <v>0</v>
      </c>
      <c r="AG748" s="2"/>
    </row>
    <row r="749" spans="1:33" outlineLevel="5" x14ac:dyDescent="0.25">
      <c r="A749" s="16" t="s">
        <v>128</v>
      </c>
      <c r="B749" s="33" t="s">
        <v>716</v>
      </c>
      <c r="C749" s="34" t="s">
        <v>13</v>
      </c>
      <c r="D749" s="34" t="s">
        <v>1</v>
      </c>
      <c r="E749" s="34"/>
      <c r="F749" s="34"/>
      <c r="G749" s="34"/>
      <c r="H749" s="34"/>
      <c r="I749" s="34"/>
      <c r="J749" s="14">
        <v>3667000</v>
      </c>
      <c r="K749" s="14">
        <f t="shared" si="65"/>
        <v>144000</v>
      </c>
      <c r="L749" s="14">
        <f t="shared" si="70"/>
        <v>3811000</v>
      </c>
      <c r="M749" s="14">
        <f t="shared" si="70"/>
        <v>3811000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6">
        <v>0.42685572675211342</v>
      </c>
      <c r="AD749" s="5">
        <v>0</v>
      </c>
      <c r="AE749" s="6">
        <v>0</v>
      </c>
      <c r="AF749" s="5">
        <v>0</v>
      </c>
      <c r="AG749" s="2"/>
    </row>
    <row r="750" spans="1:33" ht="48.75" customHeight="1" outlineLevel="6" x14ac:dyDescent="0.25">
      <c r="A750" s="16" t="s">
        <v>402</v>
      </c>
      <c r="B750" s="33" t="s">
        <v>716</v>
      </c>
      <c r="C750" s="34" t="s">
        <v>32</v>
      </c>
      <c r="D750" s="34" t="s">
        <v>1</v>
      </c>
      <c r="E750" s="34"/>
      <c r="F750" s="34"/>
      <c r="G750" s="34"/>
      <c r="H750" s="34"/>
      <c r="I750" s="34"/>
      <c r="J750" s="14">
        <v>3667000</v>
      </c>
      <c r="K750" s="14">
        <f t="shared" si="65"/>
        <v>144000</v>
      </c>
      <c r="L750" s="14">
        <v>3811000</v>
      </c>
      <c r="M750" s="14">
        <v>3811000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6">
        <v>0.42685572675211342</v>
      </c>
      <c r="AD750" s="5">
        <v>0</v>
      </c>
      <c r="AE750" s="6">
        <v>0</v>
      </c>
      <c r="AF750" s="5">
        <v>0</v>
      </c>
      <c r="AG750" s="2"/>
    </row>
    <row r="751" spans="1:33" ht="47.25" customHeight="1" outlineLevel="3" x14ac:dyDescent="0.25">
      <c r="A751" s="16" t="s">
        <v>416</v>
      </c>
      <c r="B751" s="33" t="s">
        <v>717</v>
      </c>
      <c r="C751" s="34" t="s">
        <v>1</v>
      </c>
      <c r="D751" s="34" t="s">
        <v>1</v>
      </c>
      <c r="E751" s="34"/>
      <c r="F751" s="34"/>
      <c r="G751" s="34"/>
      <c r="H751" s="34"/>
      <c r="I751" s="34"/>
      <c r="J751" s="14">
        <v>150000</v>
      </c>
      <c r="K751" s="14">
        <f t="shared" si="65"/>
        <v>100000</v>
      </c>
      <c r="L751" s="14">
        <f t="shared" ref="L751:M753" si="71">L752</f>
        <v>240000</v>
      </c>
      <c r="M751" s="14">
        <f t="shared" si="71"/>
        <v>250000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  <c r="AB751" s="5">
        <v>0</v>
      </c>
      <c r="AC751" s="6">
        <v>0</v>
      </c>
      <c r="AD751" s="5">
        <v>0</v>
      </c>
      <c r="AE751" s="6">
        <v>0</v>
      </c>
      <c r="AF751" s="5">
        <v>0</v>
      </c>
      <c r="AG751" s="2"/>
    </row>
    <row r="752" spans="1:33" ht="30" outlineLevel="4" x14ac:dyDescent="0.25">
      <c r="A752" s="16" t="s">
        <v>417</v>
      </c>
      <c r="B752" s="33" t="s">
        <v>718</v>
      </c>
      <c r="C752" s="34" t="s">
        <v>1</v>
      </c>
      <c r="D752" s="34" t="s">
        <v>1</v>
      </c>
      <c r="E752" s="34"/>
      <c r="F752" s="34"/>
      <c r="G752" s="34"/>
      <c r="H752" s="34"/>
      <c r="I752" s="34"/>
      <c r="J752" s="14">
        <v>150000</v>
      </c>
      <c r="K752" s="14">
        <f t="shared" si="65"/>
        <v>100000</v>
      </c>
      <c r="L752" s="14">
        <f t="shared" si="71"/>
        <v>240000</v>
      </c>
      <c r="M752" s="14">
        <f t="shared" si="71"/>
        <v>250000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6">
        <v>0</v>
      </c>
      <c r="AD752" s="5">
        <v>0</v>
      </c>
      <c r="AE752" s="6">
        <v>0</v>
      </c>
      <c r="AF752" s="5">
        <v>0</v>
      </c>
      <c r="AG752" s="2"/>
    </row>
    <row r="753" spans="1:33" ht="33.75" customHeight="1" outlineLevel="5" x14ac:dyDescent="0.25">
      <c r="A753" s="16" t="s">
        <v>50</v>
      </c>
      <c r="B753" s="33" t="s">
        <v>718</v>
      </c>
      <c r="C753" s="34" t="s">
        <v>3</v>
      </c>
      <c r="D753" s="34" t="s">
        <v>1</v>
      </c>
      <c r="E753" s="34"/>
      <c r="F753" s="34"/>
      <c r="G753" s="34"/>
      <c r="H753" s="34"/>
      <c r="I753" s="34"/>
      <c r="J753" s="14">
        <v>150000</v>
      </c>
      <c r="K753" s="14">
        <f t="shared" si="65"/>
        <v>100000</v>
      </c>
      <c r="L753" s="14">
        <f t="shared" si="71"/>
        <v>240000</v>
      </c>
      <c r="M753" s="14">
        <f t="shared" si="71"/>
        <v>250000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6">
        <v>0</v>
      </c>
      <c r="AD753" s="5">
        <v>0</v>
      </c>
      <c r="AE753" s="6">
        <v>0</v>
      </c>
      <c r="AF753" s="5">
        <v>0</v>
      </c>
      <c r="AG753" s="2"/>
    </row>
    <row r="754" spans="1:33" ht="30" outlineLevel="6" x14ac:dyDescent="0.25">
      <c r="A754" s="16" t="s">
        <v>82</v>
      </c>
      <c r="B754" s="33" t="s">
        <v>718</v>
      </c>
      <c r="C754" s="34" t="s">
        <v>5</v>
      </c>
      <c r="D754" s="34" t="s">
        <v>1</v>
      </c>
      <c r="E754" s="34"/>
      <c r="F754" s="34"/>
      <c r="G754" s="34"/>
      <c r="H754" s="34"/>
      <c r="I754" s="34"/>
      <c r="J754" s="14">
        <v>150000</v>
      </c>
      <c r="K754" s="14">
        <f t="shared" si="65"/>
        <v>100000</v>
      </c>
      <c r="L754" s="14">
        <v>240000</v>
      </c>
      <c r="M754" s="14">
        <v>250000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6">
        <v>0</v>
      </c>
      <c r="AD754" s="5">
        <v>0</v>
      </c>
      <c r="AE754" s="6">
        <v>0</v>
      </c>
      <c r="AF754" s="5">
        <v>0</v>
      </c>
      <c r="AG754" s="2"/>
    </row>
    <row r="755" spans="1:33" ht="30" hidden="1" outlineLevel="3" x14ac:dyDescent="0.25">
      <c r="A755" s="16" t="s">
        <v>418</v>
      </c>
      <c r="B755" s="33" t="s">
        <v>719</v>
      </c>
      <c r="C755" s="34" t="s">
        <v>1</v>
      </c>
      <c r="D755" s="34" t="s">
        <v>1</v>
      </c>
      <c r="E755" s="34"/>
      <c r="F755" s="34"/>
      <c r="G755" s="34"/>
      <c r="H755" s="34"/>
      <c r="I755" s="34"/>
      <c r="J755" s="14">
        <v>2000000</v>
      </c>
      <c r="K755" s="14">
        <f t="shared" si="65"/>
        <v>-2000000</v>
      </c>
      <c r="L755" s="14">
        <f>L756</f>
        <v>0</v>
      </c>
      <c r="M755" s="14">
        <f>M756</f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6">
        <v>0.01</v>
      </c>
      <c r="AD755" s="5">
        <v>0</v>
      </c>
      <c r="AE755" s="6">
        <v>0</v>
      </c>
      <c r="AF755" s="5">
        <v>0</v>
      </c>
      <c r="AG755" s="2"/>
    </row>
    <row r="756" spans="1:33" ht="30" hidden="1" outlineLevel="4" x14ac:dyDescent="0.25">
      <c r="A756" s="16" t="s">
        <v>419</v>
      </c>
      <c r="B756" s="33" t="s">
        <v>720</v>
      </c>
      <c r="C756" s="34" t="s">
        <v>1</v>
      </c>
      <c r="D756" s="34" t="s">
        <v>1</v>
      </c>
      <c r="E756" s="34"/>
      <c r="F756" s="34"/>
      <c r="G756" s="34"/>
      <c r="H756" s="34"/>
      <c r="I756" s="34"/>
      <c r="J756" s="14">
        <v>2000000</v>
      </c>
      <c r="K756" s="14">
        <f t="shared" si="65"/>
        <v>-2000000</v>
      </c>
      <c r="L756" s="14">
        <f>L757+L759</f>
        <v>0</v>
      </c>
      <c r="M756" s="14">
        <f>M757+M759</f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6">
        <v>0.01</v>
      </c>
      <c r="AD756" s="5">
        <v>0</v>
      </c>
      <c r="AE756" s="6">
        <v>0</v>
      </c>
      <c r="AF756" s="5">
        <v>0</v>
      </c>
      <c r="AG756" s="2"/>
    </row>
    <row r="757" spans="1:33" ht="33.75" hidden="1" customHeight="1" outlineLevel="5" x14ac:dyDescent="0.25">
      <c r="A757" s="16" t="s">
        <v>50</v>
      </c>
      <c r="B757" s="33" t="s">
        <v>720</v>
      </c>
      <c r="C757" s="34" t="s">
        <v>3</v>
      </c>
      <c r="D757" s="34" t="s">
        <v>1</v>
      </c>
      <c r="E757" s="34"/>
      <c r="F757" s="34"/>
      <c r="G757" s="34"/>
      <c r="H757" s="34"/>
      <c r="I757" s="34"/>
      <c r="J757" s="14">
        <v>2000000</v>
      </c>
      <c r="K757" s="14">
        <f t="shared" si="65"/>
        <v>-2000000</v>
      </c>
      <c r="L757" s="14">
        <f>L758</f>
        <v>0</v>
      </c>
      <c r="M757" s="14">
        <f>M758</f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6">
        <v>0</v>
      </c>
      <c r="AD757" s="5">
        <v>0</v>
      </c>
      <c r="AE757" s="6">
        <v>0</v>
      </c>
      <c r="AF757" s="5">
        <v>0</v>
      </c>
      <c r="AG757" s="2"/>
    </row>
    <row r="758" spans="1:33" ht="30" hidden="1" outlineLevel="6" x14ac:dyDescent="0.25">
      <c r="A758" s="16" t="s">
        <v>82</v>
      </c>
      <c r="B758" s="33" t="s">
        <v>720</v>
      </c>
      <c r="C758" s="34" t="s">
        <v>5</v>
      </c>
      <c r="D758" s="34" t="s">
        <v>1</v>
      </c>
      <c r="E758" s="34"/>
      <c r="F758" s="34"/>
      <c r="G758" s="34"/>
      <c r="H758" s="34"/>
      <c r="I758" s="34"/>
      <c r="J758" s="14">
        <v>2000000</v>
      </c>
      <c r="K758" s="14">
        <f t="shared" si="65"/>
        <v>-2000000</v>
      </c>
      <c r="L758" s="14"/>
      <c r="M758" s="14"/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6">
        <v>0</v>
      </c>
      <c r="AD758" s="5">
        <v>0</v>
      </c>
      <c r="AE758" s="6">
        <v>0</v>
      </c>
      <c r="AF758" s="5">
        <v>0</v>
      </c>
      <c r="AG758" s="2"/>
    </row>
    <row r="759" spans="1:33" hidden="1" outlineLevel="5" x14ac:dyDescent="0.25">
      <c r="A759" s="16" t="s">
        <v>128</v>
      </c>
      <c r="B759" s="33" t="s">
        <v>720</v>
      </c>
      <c r="C759" s="34" t="s">
        <v>13</v>
      </c>
      <c r="D759" s="34" t="s">
        <v>1</v>
      </c>
      <c r="E759" s="34"/>
      <c r="F759" s="34"/>
      <c r="G759" s="34"/>
      <c r="H759" s="34"/>
      <c r="I759" s="34"/>
      <c r="J759" s="14">
        <v>0</v>
      </c>
      <c r="K759" s="14">
        <f t="shared" si="65"/>
        <v>0</v>
      </c>
      <c r="L759" s="14">
        <f>L760</f>
        <v>0</v>
      </c>
      <c r="M759" s="14">
        <f>M760</f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6">
        <v>1</v>
      </c>
      <c r="AD759" s="5">
        <v>0</v>
      </c>
      <c r="AE759" s="6">
        <v>0</v>
      </c>
      <c r="AF759" s="5">
        <v>0</v>
      </c>
      <c r="AG759" s="2"/>
    </row>
    <row r="760" spans="1:33" hidden="1" outlineLevel="6" x14ac:dyDescent="0.25">
      <c r="A760" s="16" t="s">
        <v>157</v>
      </c>
      <c r="B760" s="33" t="s">
        <v>720</v>
      </c>
      <c r="C760" s="34" t="s">
        <v>14</v>
      </c>
      <c r="D760" s="34" t="s">
        <v>1</v>
      </c>
      <c r="E760" s="34"/>
      <c r="F760" s="34"/>
      <c r="G760" s="34"/>
      <c r="H760" s="34"/>
      <c r="I760" s="34"/>
      <c r="J760" s="14">
        <v>0</v>
      </c>
      <c r="K760" s="14">
        <f t="shared" si="65"/>
        <v>0</v>
      </c>
      <c r="L760" s="14"/>
      <c r="M760" s="14"/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6">
        <v>1</v>
      </c>
      <c r="AD760" s="5">
        <v>0</v>
      </c>
      <c r="AE760" s="6">
        <v>0</v>
      </c>
      <c r="AF760" s="5">
        <v>0</v>
      </c>
      <c r="AG760" s="2"/>
    </row>
    <row r="761" spans="1:33" ht="30" hidden="1" outlineLevel="3" x14ac:dyDescent="0.25">
      <c r="A761" s="16" t="s">
        <v>420</v>
      </c>
      <c r="B761" s="33" t="s">
        <v>721</v>
      </c>
      <c r="C761" s="34" t="s">
        <v>1</v>
      </c>
      <c r="D761" s="34" t="s">
        <v>1</v>
      </c>
      <c r="E761" s="34"/>
      <c r="F761" s="34"/>
      <c r="G761" s="34"/>
      <c r="H761" s="34"/>
      <c r="I761" s="34"/>
      <c r="J761" s="14">
        <v>0</v>
      </c>
      <c r="K761" s="14">
        <f t="shared" si="65"/>
        <v>0</v>
      </c>
      <c r="L761" s="14">
        <v>0</v>
      </c>
      <c r="M761" s="14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6">
        <v>0</v>
      </c>
      <c r="AD761" s="5">
        <v>0</v>
      </c>
      <c r="AE761" s="6">
        <v>0</v>
      </c>
      <c r="AF761" s="5">
        <v>0</v>
      </c>
      <c r="AG761" s="2"/>
    </row>
    <row r="762" spans="1:33" hidden="1" outlineLevel="4" x14ac:dyDescent="0.25">
      <c r="A762" s="16" t="s">
        <v>882</v>
      </c>
      <c r="B762" s="33" t="s">
        <v>881</v>
      </c>
      <c r="C762" s="34" t="s">
        <v>1</v>
      </c>
      <c r="D762" s="34" t="s">
        <v>1</v>
      </c>
      <c r="E762" s="34"/>
      <c r="F762" s="34"/>
      <c r="G762" s="34"/>
      <c r="H762" s="34"/>
      <c r="I762" s="34"/>
      <c r="J762" s="14">
        <v>0</v>
      </c>
      <c r="K762" s="14">
        <f t="shared" si="65"/>
        <v>0</v>
      </c>
      <c r="L762" s="14">
        <v>0</v>
      </c>
      <c r="M762" s="14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6">
        <v>0</v>
      </c>
      <c r="AD762" s="5">
        <v>0</v>
      </c>
      <c r="AE762" s="6">
        <v>0</v>
      </c>
      <c r="AF762" s="5">
        <v>0</v>
      </c>
      <c r="AG762" s="2"/>
    </row>
    <row r="763" spans="1:33" ht="30" hidden="1" outlineLevel="5" x14ac:dyDescent="0.25">
      <c r="A763" s="16" t="s">
        <v>2</v>
      </c>
      <c r="B763" s="33" t="s">
        <v>881</v>
      </c>
      <c r="C763" s="34" t="s">
        <v>3</v>
      </c>
      <c r="D763" s="34" t="s">
        <v>1</v>
      </c>
      <c r="E763" s="34"/>
      <c r="F763" s="34"/>
      <c r="G763" s="34"/>
      <c r="H763" s="34"/>
      <c r="I763" s="34"/>
      <c r="J763" s="14">
        <v>0</v>
      </c>
      <c r="K763" s="14">
        <f t="shared" si="65"/>
        <v>0</v>
      </c>
      <c r="L763" s="14">
        <v>0</v>
      </c>
      <c r="M763" s="14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6">
        <v>0</v>
      </c>
      <c r="AD763" s="5">
        <v>0</v>
      </c>
      <c r="AE763" s="6">
        <v>0</v>
      </c>
      <c r="AF763" s="5">
        <v>0</v>
      </c>
      <c r="AG763" s="2"/>
    </row>
    <row r="764" spans="1:33" ht="30" hidden="1" outlineLevel="6" x14ac:dyDescent="0.25">
      <c r="A764" s="16" t="s">
        <v>4</v>
      </c>
      <c r="B764" s="33" t="s">
        <v>881</v>
      </c>
      <c r="C764" s="34" t="s">
        <v>5</v>
      </c>
      <c r="D764" s="34" t="s">
        <v>1</v>
      </c>
      <c r="E764" s="34"/>
      <c r="F764" s="34"/>
      <c r="G764" s="34"/>
      <c r="H764" s="34"/>
      <c r="I764" s="34"/>
      <c r="J764" s="14">
        <v>0</v>
      </c>
      <c r="K764" s="14">
        <f t="shared" si="65"/>
        <v>0</v>
      </c>
      <c r="L764" s="14">
        <v>0</v>
      </c>
      <c r="M764" s="14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6">
        <v>0</v>
      </c>
      <c r="AD764" s="5">
        <v>0</v>
      </c>
      <c r="AE764" s="6">
        <v>0</v>
      </c>
      <c r="AF764" s="5">
        <v>0</v>
      </c>
      <c r="AG764" s="2"/>
    </row>
    <row r="765" spans="1:33" ht="45" customHeight="1" collapsed="1" x14ac:dyDescent="0.25">
      <c r="A765" s="29" t="s">
        <v>421</v>
      </c>
      <c r="B765" s="30" t="s">
        <v>722</v>
      </c>
      <c r="C765" s="31" t="s">
        <v>1</v>
      </c>
      <c r="D765" s="31" t="s">
        <v>1</v>
      </c>
      <c r="E765" s="31"/>
      <c r="F765" s="31"/>
      <c r="G765" s="31"/>
      <c r="H765" s="31"/>
      <c r="I765" s="31"/>
      <c r="J765" s="32">
        <v>7650000</v>
      </c>
      <c r="K765" s="32">
        <f t="shared" si="65"/>
        <v>-4000000</v>
      </c>
      <c r="L765" s="32">
        <f>L766</f>
        <v>3650000</v>
      </c>
      <c r="M765" s="32">
        <f>M766</f>
        <v>3650000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6">
        <v>0.81045751633986929</v>
      </c>
      <c r="AD765" s="5">
        <v>0</v>
      </c>
      <c r="AE765" s="6">
        <v>0</v>
      </c>
      <c r="AF765" s="5">
        <v>0</v>
      </c>
      <c r="AG765" s="2"/>
    </row>
    <row r="766" spans="1:33" outlineLevel="3" x14ac:dyDescent="0.25">
      <c r="A766" s="16" t="s">
        <v>422</v>
      </c>
      <c r="B766" s="33" t="s">
        <v>723</v>
      </c>
      <c r="C766" s="34" t="s">
        <v>1</v>
      </c>
      <c r="D766" s="34" t="s">
        <v>1</v>
      </c>
      <c r="E766" s="34"/>
      <c r="F766" s="34"/>
      <c r="G766" s="34"/>
      <c r="H766" s="34"/>
      <c r="I766" s="34"/>
      <c r="J766" s="14">
        <v>7650000</v>
      </c>
      <c r="K766" s="14">
        <f t="shared" si="65"/>
        <v>-4000000</v>
      </c>
      <c r="L766" s="14">
        <f>L767+L770</f>
        <v>3650000</v>
      </c>
      <c r="M766" s="14">
        <f>M767+M770</f>
        <v>3650000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6">
        <v>0.81045751633986929</v>
      </c>
      <c r="AD766" s="5">
        <v>0</v>
      </c>
      <c r="AE766" s="6">
        <v>0</v>
      </c>
      <c r="AF766" s="5">
        <v>0</v>
      </c>
      <c r="AG766" s="2"/>
    </row>
    <row r="767" spans="1:33" ht="46.5" customHeight="1" outlineLevel="4" x14ac:dyDescent="0.25">
      <c r="A767" s="16" t="s">
        <v>423</v>
      </c>
      <c r="B767" s="33" t="s">
        <v>724</v>
      </c>
      <c r="C767" s="34" t="s">
        <v>1</v>
      </c>
      <c r="D767" s="34" t="s">
        <v>1</v>
      </c>
      <c r="E767" s="34"/>
      <c r="F767" s="34"/>
      <c r="G767" s="34"/>
      <c r="H767" s="34"/>
      <c r="I767" s="34"/>
      <c r="J767" s="14">
        <v>650000</v>
      </c>
      <c r="K767" s="14">
        <f t="shared" si="65"/>
        <v>0</v>
      </c>
      <c r="L767" s="14">
        <f>L768</f>
        <v>650000</v>
      </c>
      <c r="M767" s="14">
        <f>M768</f>
        <v>650000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6">
        <v>0</v>
      </c>
      <c r="AD767" s="5">
        <v>0</v>
      </c>
      <c r="AE767" s="6">
        <v>0</v>
      </c>
      <c r="AF767" s="5">
        <v>0</v>
      </c>
      <c r="AG767" s="2"/>
    </row>
    <row r="768" spans="1:33" ht="35.25" customHeight="1" outlineLevel="5" x14ac:dyDescent="0.25">
      <c r="A768" s="16" t="s">
        <v>50</v>
      </c>
      <c r="B768" s="33" t="s">
        <v>724</v>
      </c>
      <c r="C768" s="34" t="s">
        <v>3</v>
      </c>
      <c r="D768" s="34" t="s">
        <v>1</v>
      </c>
      <c r="E768" s="34"/>
      <c r="F768" s="34"/>
      <c r="G768" s="34"/>
      <c r="H768" s="34"/>
      <c r="I768" s="34"/>
      <c r="J768" s="14">
        <v>650000</v>
      </c>
      <c r="K768" s="14">
        <f t="shared" si="65"/>
        <v>0</v>
      </c>
      <c r="L768" s="14">
        <f>L769</f>
        <v>650000</v>
      </c>
      <c r="M768" s="14">
        <f>M769</f>
        <v>650000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6">
        <v>0</v>
      </c>
      <c r="AD768" s="5">
        <v>0</v>
      </c>
      <c r="AE768" s="6">
        <v>0</v>
      </c>
      <c r="AF768" s="5">
        <v>0</v>
      </c>
      <c r="AG768" s="2"/>
    </row>
    <row r="769" spans="1:33" ht="30" outlineLevel="6" x14ac:dyDescent="0.25">
      <c r="A769" s="16" t="s">
        <v>82</v>
      </c>
      <c r="B769" s="33" t="s">
        <v>724</v>
      </c>
      <c r="C769" s="34" t="s">
        <v>5</v>
      </c>
      <c r="D769" s="34" t="s">
        <v>1</v>
      </c>
      <c r="E769" s="34"/>
      <c r="F769" s="34"/>
      <c r="G769" s="34"/>
      <c r="H769" s="34"/>
      <c r="I769" s="34"/>
      <c r="J769" s="14">
        <v>650000</v>
      </c>
      <c r="K769" s="14">
        <f t="shared" si="65"/>
        <v>0</v>
      </c>
      <c r="L769" s="14">
        <v>650000</v>
      </c>
      <c r="M769" s="14">
        <v>650000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6">
        <v>0</v>
      </c>
      <c r="AD769" s="5">
        <v>0</v>
      </c>
      <c r="AE769" s="6">
        <v>0</v>
      </c>
      <c r="AF769" s="5">
        <v>0</v>
      </c>
      <c r="AG769" s="2"/>
    </row>
    <row r="770" spans="1:33" ht="47.25" customHeight="1" outlineLevel="4" x14ac:dyDescent="0.25">
      <c r="A770" s="16" t="s">
        <v>424</v>
      </c>
      <c r="B770" s="33" t="s">
        <v>725</v>
      </c>
      <c r="C770" s="34" t="s">
        <v>1</v>
      </c>
      <c r="D770" s="34" t="s">
        <v>1</v>
      </c>
      <c r="E770" s="34"/>
      <c r="F770" s="34"/>
      <c r="G770" s="34"/>
      <c r="H770" s="34"/>
      <c r="I770" s="34"/>
      <c r="J770" s="14">
        <v>7000000</v>
      </c>
      <c r="K770" s="14">
        <f t="shared" si="65"/>
        <v>-4000000</v>
      </c>
      <c r="L770" s="14">
        <f>L771+L773</f>
        <v>3000000</v>
      </c>
      <c r="M770" s="14">
        <f>M771+M773</f>
        <v>3000000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  <c r="AB770" s="5">
        <v>0</v>
      </c>
      <c r="AC770" s="6">
        <v>0.88571428571428568</v>
      </c>
      <c r="AD770" s="5">
        <v>0</v>
      </c>
      <c r="AE770" s="6">
        <v>0</v>
      </c>
      <c r="AF770" s="5">
        <v>0</v>
      </c>
      <c r="AG770" s="2"/>
    </row>
    <row r="771" spans="1:33" hidden="1" outlineLevel="5" x14ac:dyDescent="0.25">
      <c r="A771" s="16" t="s">
        <v>425</v>
      </c>
      <c r="B771" s="33" t="s">
        <v>725</v>
      </c>
      <c r="C771" s="34" t="s">
        <v>7</v>
      </c>
      <c r="D771" s="34" t="s">
        <v>1</v>
      </c>
      <c r="E771" s="34"/>
      <c r="F771" s="34"/>
      <c r="G771" s="34"/>
      <c r="H771" s="34"/>
      <c r="I771" s="34"/>
      <c r="J771" s="14">
        <v>5000000</v>
      </c>
      <c r="K771" s="14">
        <f t="shared" si="65"/>
        <v>-5000000</v>
      </c>
      <c r="L771" s="14">
        <f>L772</f>
        <v>0</v>
      </c>
      <c r="M771" s="14">
        <f>M772</f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5">
        <v>0</v>
      </c>
      <c r="AC771" s="6">
        <v>1</v>
      </c>
      <c r="AD771" s="5">
        <v>0</v>
      </c>
      <c r="AE771" s="6">
        <v>0</v>
      </c>
      <c r="AF771" s="5">
        <v>0</v>
      </c>
      <c r="AG771" s="2"/>
    </row>
    <row r="772" spans="1:33" hidden="1" outlineLevel="6" x14ac:dyDescent="0.25">
      <c r="A772" s="16" t="s">
        <v>55</v>
      </c>
      <c r="B772" s="33" t="s">
        <v>725</v>
      </c>
      <c r="C772" s="34" t="s">
        <v>8</v>
      </c>
      <c r="D772" s="34" t="s">
        <v>1</v>
      </c>
      <c r="E772" s="34"/>
      <c r="F772" s="34"/>
      <c r="G772" s="34"/>
      <c r="H772" s="34"/>
      <c r="I772" s="34"/>
      <c r="J772" s="14">
        <v>5000000</v>
      </c>
      <c r="K772" s="14">
        <f t="shared" si="65"/>
        <v>-5000000</v>
      </c>
      <c r="L772" s="14"/>
      <c r="M772" s="14"/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  <c r="AB772" s="5">
        <v>0</v>
      </c>
      <c r="AC772" s="6">
        <v>1</v>
      </c>
      <c r="AD772" s="5">
        <v>0</v>
      </c>
      <c r="AE772" s="6">
        <v>0</v>
      </c>
      <c r="AF772" s="5">
        <v>0</v>
      </c>
      <c r="AG772" s="2"/>
    </row>
    <row r="773" spans="1:33" outlineLevel="5" collapsed="1" x14ac:dyDescent="0.25">
      <c r="A773" s="16" t="s">
        <v>73</v>
      </c>
      <c r="B773" s="33" t="s">
        <v>725</v>
      </c>
      <c r="C773" s="34" t="s">
        <v>13</v>
      </c>
      <c r="D773" s="34" t="s">
        <v>1</v>
      </c>
      <c r="E773" s="34"/>
      <c r="F773" s="34"/>
      <c r="G773" s="34"/>
      <c r="H773" s="34"/>
      <c r="I773" s="34"/>
      <c r="J773" s="14">
        <v>2000000</v>
      </c>
      <c r="K773" s="14">
        <f t="shared" si="65"/>
        <v>1000000</v>
      </c>
      <c r="L773" s="14">
        <f>L774</f>
        <v>3000000</v>
      </c>
      <c r="M773" s="14">
        <f>M774</f>
        <v>3000000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  <c r="AB773" s="5">
        <v>0</v>
      </c>
      <c r="AC773" s="6">
        <v>0.6</v>
      </c>
      <c r="AD773" s="5">
        <v>0</v>
      </c>
      <c r="AE773" s="6">
        <v>0</v>
      </c>
      <c r="AF773" s="5">
        <v>0</v>
      </c>
      <c r="AG773" s="2"/>
    </row>
    <row r="774" spans="1:33" ht="51" customHeight="1" outlineLevel="6" x14ac:dyDescent="0.25">
      <c r="A774" s="16" t="s">
        <v>402</v>
      </c>
      <c r="B774" s="33" t="s">
        <v>725</v>
      </c>
      <c r="C774" s="34" t="s">
        <v>32</v>
      </c>
      <c r="D774" s="34" t="s">
        <v>1</v>
      </c>
      <c r="E774" s="34"/>
      <c r="F774" s="34"/>
      <c r="G774" s="34"/>
      <c r="H774" s="34"/>
      <c r="I774" s="34"/>
      <c r="J774" s="14">
        <v>2000000</v>
      </c>
      <c r="K774" s="14">
        <f t="shared" ref="K774:K875" si="72">M774-J774</f>
        <v>1000000</v>
      </c>
      <c r="L774" s="14">
        <v>3000000</v>
      </c>
      <c r="M774" s="14">
        <v>3000000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6">
        <v>0.6</v>
      </c>
      <c r="AD774" s="5">
        <v>0</v>
      </c>
      <c r="AE774" s="6">
        <v>0</v>
      </c>
      <c r="AF774" s="5">
        <v>0</v>
      </c>
      <c r="AG774" s="2"/>
    </row>
    <row r="775" spans="1:33" ht="42.75" x14ac:dyDescent="0.25">
      <c r="A775" s="29" t="s">
        <v>909</v>
      </c>
      <c r="B775" s="30" t="s">
        <v>912</v>
      </c>
      <c r="C775" s="31" t="s">
        <v>1</v>
      </c>
      <c r="D775" s="31" t="s">
        <v>1</v>
      </c>
      <c r="E775" s="31"/>
      <c r="F775" s="31"/>
      <c r="G775" s="31"/>
      <c r="H775" s="31"/>
      <c r="I775" s="31"/>
      <c r="J775" s="32">
        <v>611000</v>
      </c>
      <c r="K775" s="32">
        <f t="shared" ref="K775" si="73">M775-J775</f>
        <v>2548742</v>
      </c>
      <c r="L775" s="32">
        <f>L776+L810</f>
        <v>3684767</v>
      </c>
      <c r="M775" s="32">
        <f>M776+M810</f>
        <v>3159742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6">
        <v>0.13911620294599017</v>
      </c>
      <c r="AD775" s="5">
        <v>0</v>
      </c>
      <c r="AE775" s="6">
        <v>0</v>
      </c>
      <c r="AF775" s="5">
        <v>0</v>
      </c>
      <c r="AG775" s="2"/>
    </row>
    <row r="776" spans="1:33" ht="30" x14ac:dyDescent="0.25">
      <c r="A776" s="16" t="s">
        <v>910</v>
      </c>
      <c r="B776" s="33" t="s">
        <v>911</v>
      </c>
      <c r="C776" s="34" t="s">
        <v>1</v>
      </c>
      <c r="D776" s="34" t="s">
        <v>1</v>
      </c>
      <c r="E776" s="34"/>
      <c r="F776" s="34"/>
      <c r="G776" s="34"/>
      <c r="H776" s="34"/>
      <c r="I776" s="34"/>
      <c r="J776" s="14">
        <v>611000</v>
      </c>
      <c r="K776" s="14">
        <f t="shared" si="72"/>
        <v>766605</v>
      </c>
      <c r="L776" s="14">
        <f>L777+L781+L785+L789+L795+L799+L806</f>
        <v>2269210</v>
      </c>
      <c r="M776" s="14">
        <f>M777+M781+M785+M789+M795+M799+M806</f>
        <v>1377605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6">
        <v>0.13911620294599017</v>
      </c>
      <c r="AD776" s="5">
        <v>0</v>
      </c>
      <c r="AE776" s="6">
        <v>0</v>
      </c>
      <c r="AF776" s="5">
        <v>0</v>
      </c>
      <c r="AG776" s="2"/>
    </row>
    <row r="777" spans="1:33" ht="30" outlineLevel="3" x14ac:dyDescent="0.25">
      <c r="A777" s="16" t="s">
        <v>426</v>
      </c>
      <c r="B777" s="33" t="s">
        <v>913</v>
      </c>
      <c r="C777" s="34" t="s">
        <v>1</v>
      </c>
      <c r="D777" s="34" t="s">
        <v>1</v>
      </c>
      <c r="E777" s="34"/>
      <c r="F777" s="34"/>
      <c r="G777" s="34"/>
      <c r="H777" s="34"/>
      <c r="I777" s="34"/>
      <c r="J777" s="14">
        <v>86000</v>
      </c>
      <c r="K777" s="14">
        <f t="shared" si="72"/>
        <v>0</v>
      </c>
      <c r="L777" s="14">
        <f t="shared" ref="L777:M779" si="74">L778</f>
        <v>86000</v>
      </c>
      <c r="M777" s="14">
        <f t="shared" si="74"/>
        <v>86000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6">
        <v>0</v>
      </c>
      <c r="AD777" s="5">
        <v>0</v>
      </c>
      <c r="AE777" s="6">
        <v>0</v>
      </c>
      <c r="AF777" s="5">
        <v>0</v>
      </c>
      <c r="AG777" s="2"/>
    </row>
    <row r="778" spans="1:33" ht="30" outlineLevel="4" x14ac:dyDescent="0.25">
      <c r="A778" s="16" t="s">
        <v>427</v>
      </c>
      <c r="B778" s="33" t="s">
        <v>914</v>
      </c>
      <c r="C778" s="34" t="s">
        <v>1</v>
      </c>
      <c r="D778" s="34" t="s">
        <v>1</v>
      </c>
      <c r="E778" s="34"/>
      <c r="F778" s="34"/>
      <c r="G778" s="34"/>
      <c r="H778" s="34"/>
      <c r="I778" s="34"/>
      <c r="J778" s="14">
        <v>86000</v>
      </c>
      <c r="K778" s="14">
        <f t="shared" si="72"/>
        <v>0</v>
      </c>
      <c r="L778" s="14">
        <f t="shared" si="74"/>
        <v>86000</v>
      </c>
      <c r="M778" s="14">
        <f t="shared" si="74"/>
        <v>86000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6">
        <v>0</v>
      </c>
      <c r="AD778" s="5">
        <v>0</v>
      </c>
      <c r="AE778" s="6">
        <v>0</v>
      </c>
      <c r="AF778" s="5">
        <v>0</v>
      </c>
      <c r="AG778" s="2"/>
    </row>
    <row r="779" spans="1:33" ht="30.75" customHeight="1" outlineLevel="5" x14ac:dyDescent="0.25">
      <c r="A779" s="16" t="s">
        <v>51</v>
      </c>
      <c r="B779" s="33" t="s">
        <v>914</v>
      </c>
      <c r="C779" s="34" t="s">
        <v>3</v>
      </c>
      <c r="D779" s="34" t="s">
        <v>1</v>
      </c>
      <c r="E779" s="34"/>
      <c r="F779" s="34"/>
      <c r="G779" s="34"/>
      <c r="H779" s="34"/>
      <c r="I779" s="34"/>
      <c r="J779" s="14">
        <v>86000</v>
      </c>
      <c r="K779" s="14">
        <f t="shared" si="72"/>
        <v>0</v>
      </c>
      <c r="L779" s="14">
        <f t="shared" si="74"/>
        <v>86000</v>
      </c>
      <c r="M779" s="14">
        <f t="shared" si="74"/>
        <v>86000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0</v>
      </c>
      <c r="AC779" s="6">
        <v>0</v>
      </c>
      <c r="AD779" s="5">
        <v>0</v>
      </c>
      <c r="AE779" s="6">
        <v>0</v>
      </c>
      <c r="AF779" s="5">
        <v>0</v>
      </c>
      <c r="AG779" s="2"/>
    </row>
    <row r="780" spans="1:33" ht="30" outlineLevel="6" x14ac:dyDescent="0.25">
      <c r="A780" s="16" t="s">
        <v>82</v>
      </c>
      <c r="B780" s="33" t="s">
        <v>914</v>
      </c>
      <c r="C780" s="34" t="s">
        <v>5</v>
      </c>
      <c r="D780" s="34" t="s">
        <v>1</v>
      </c>
      <c r="E780" s="34"/>
      <c r="F780" s="34"/>
      <c r="G780" s="34"/>
      <c r="H780" s="34"/>
      <c r="I780" s="34"/>
      <c r="J780" s="14">
        <v>86000</v>
      </c>
      <c r="K780" s="14">
        <f t="shared" si="72"/>
        <v>0</v>
      </c>
      <c r="L780" s="14">
        <v>86000</v>
      </c>
      <c r="M780" s="14">
        <v>86000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6">
        <v>0</v>
      </c>
      <c r="AD780" s="5">
        <v>0</v>
      </c>
      <c r="AE780" s="6">
        <v>0</v>
      </c>
      <c r="AF780" s="5">
        <v>0</v>
      </c>
      <c r="AG780" s="2"/>
    </row>
    <row r="781" spans="1:33" ht="63" customHeight="1" outlineLevel="3" x14ac:dyDescent="0.25">
      <c r="A781" s="16" t="s">
        <v>428</v>
      </c>
      <c r="B781" s="33" t="s">
        <v>915</v>
      </c>
      <c r="C781" s="34" t="s">
        <v>1</v>
      </c>
      <c r="D781" s="34" t="s">
        <v>1</v>
      </c>
      <c r="E781" s="34"/>
      <c r="F781" s="34"/>
      <c r="G781" s="34"/>
      <c r="H781" s="34"/>
      <c r="I781" s="34"/>
      <c r="J781" s="14">
        <v>90000</v>
      </c>
      <c r="K781" s="14">
        <f t="shared" si="72"/>
        <v>10000</v>
      </c>
      <c r="L781" s="14">
        <f t="shared" ref="L781:M783" si="75">L782</f>
        <v>100000</v>
      </c>
      <c r="M781" s="14">
        <f t="shared" si="75"/>
        <v>100000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  <c r="AB781" s="5">
        <v>0</v>
      </c>
      <c r="AC781" s="6">
        <v>0</v>
      </c>
      <c r="AD781" s="5">
        <v>0</v>
      </c>
      <c r="AE781" s="6">
        <v>0</v>
      </c>
      <c r="AF781" s="5">
        <v>0</v>
      </c>
      <c r="AG781" s="2"/>
    </row>
    <row r="782" spans="1:33" ht="46.5" customHeight="1" outlineLevel="4" x14ac:dyDescent="0.25">
      <c r="A782" s="16" t="s">
        <v>429</v>
      </c>
      <c r="B782" s="33" t="s">
        <v>916</v>
      </c>
      <c r="C782" s="34" t="s">
        <v>1</v>
      </c>
      <c r="D782" s="34" t="s">
        <v>1</v>
      </c>
      <c r="E782" s="34"/>
      <c r="F782" s="34"/>
      <c r="G782" s="34"/>
      <c r="H782" s="34"/>
      <c r="I782" s="34"/>
      <c r="J782" s="14">
        <v>90000</v>
      </c>
      <c r="K782" s="14">
        <f t="shared" si="72"/>
        <v>10000</v>
      </c>
      <c r="L782" s="14">
        <f t="shared" si="75"/>
        <v>100000</v>
      </c>
      <c r="M782" s="14">
        <f t="shared" si="75"/>
        <v>100000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6">
        <v>0</v>
      </c>
      <c r="AD782" s="5">
        <v>0</v>
      </c>
      <c r="AE782" s="6">
        <v>0</v>
      </c>
      <c r="AF782" s="5">
        <v>0</v>
      </c>
      <c r="AG782" s="2"/>
    </row>
    <row r="783" spans="1:33" ht="36.75" customHeight="1" outlineLevel="5" x14ac:dyDescent="0.25">
      <c r="A783" s="16" t="s">
        <v>50</v>
      </c>
      <c r="B783" s="33" t="s">
        <v>916</v>
      </c>
      <c r="C783" s="34" t="s">
        <v>3</v>
      </c>
      <c r="D783" s="34" t="s">
        <v>1</v>
      </c>
      <c r="E783" s="34"/>
      <c r="F783" s="34"/>
      <c r="G783" s="34"/>
      <c r="H783" s="34"/>
      <c r="I783" s="34"/>
      <c r="J783" s="14">
        <v>90000</v>
      </c>
      <c r="K783" s="14">
        <f t="shared" si="72"/>
        <v>10000</v>
      </c>
      <c r="L783" s="14">
        <f t="shared" si="75"/>
        <v>100000</v>
      </c>
      <c r="M783" s="14">
        <f t="shared" si="75"/>
        <v>100000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6">
        <v>0</v>
      </c>
      <c r="AD783" s="5">
        <v>0</v>
      </c>
      <c r="AE783" s="6">
        <v>0</v>
      </c>
      <c r="AF783" s="5">
        <v>0</v>
      </c>
      <c r="AG783" s="2"/>
    </row>
    <row r="784" spans="1:33" ht="30" outlineLevel="6" x14ac:dyDescent="0.25">
      <c r="A784" s="16" t="s">
        <v>52</v>
      </c>
      <c r="B784" s="33" t="s">
        <v>916</v>
      </c>
      <c r="C784" s="34" t="s">
        <v>5</v>
      </c>
      <c r="D784" s="34" t="s">
        <v>1</v>
      </c>
      <c r="E784" s="34"/>
      <c r="F784" s="34"/>
      <c r="G784" s="34"/>
      <c r="H784" s="34"/>
      <c r="I784" s="34"/>
      <c r="J784" s="14">
        <v>90000</v>
      </c>
      <c r="K784" s="14">
        <f t="shared" si="72"/>
        <v>10000</v>
      </c>
      <c r="L784" s="14">
        <v>100000</v>
      </c>
      <c r="M784" s="14">
        <v>100000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6">
        <v>0</v>
      </c>
      <c r="AD784" s="5">
        <v>0</v>
      </c>
      <c r="AE784" s="6">
        <v>0</v>
      </c>
      <c r="AF784" s="5">
        <v>0</v>
      </c>
      <c r="AG784" s="2"/>
    </row>
    <row r="785" spans="1:33" ht="30" customHeight="1" outlineLevel="3" x14ac:dyDescent="0.25">
      <c r="A785" s="16" t="s">
        <v>430</v>
      </c>
      <c r="B785" s="33" t="s">
        <v>917</v>
      </c>
      <c r="C785" s="34" t="s">
        <v>1</v>
      </c>
      <c r="D785" s="34" t="s">
        <v>1</v>
      </c>
      <c r="E785" s="34"/>
      <c r="F785" s="34"/>
      <c r="G785" s="34"/>
      <c r="H785" s="34"/>
      <c r="I785" s="34"/>
      <c r="J785" s="14">
        <v>125000</v>
      </c>
      <c r="K785" s="14">
        <f t="shared" si="72"/>
        <v>766605</v>
      </c>
      <c r="L785" s="14">
        <f t="shared" ref="L785:M787" si="76">L786</f>
        <v>1783210</v>
      </c>
      <c r="M785" s="14">
        <f t="shared" si="76"/>
        <v>891605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6">
        <v>0</v>
      </c>
      <c r="AD785" s="5">
        <v>0</v>
      </c>
      <c r="AE785" s="6">
        <v>0</v>
      </c>
      <c r="AF785" s="5">
        <v>0</v>
      </c>
      <c r="AG785" s="2"/>
    </row>
    <row r="786" spans="1:33" ht="30" outlineLevel="4" x14ac:dyDescent="0.25">
      <c r="A786" s="16" t="s">
        <v>431</v>
      </c>
      <c r="B786" s="33" t="s">
        <v>918</v>
      </c>
      <c r="C786" s="34" t="s">
        <v>1</v>
      </c>
      <c r="D786" s="34" t="s">
        <v>1</v>
      </c>
      <c r="E786" s="34"/>
      <c r="F786" s="34"/>
      <c r="G786" s="34"/>
      <c r="H786" s="34"/>
      <c r="I786" s="34"/>
      <c r="J786" s="14">
        <v>125000</v>
      </c>
      <c r="K786" s="14">
        <f t="shared" si="72"/>
        <v>766605</v>
      </c>
      <c r="L786" s="14">
        <f t="shared" si="76"/>
        <v>1783210</v>
      </c>
      <c r="M786" s="14">
        <f t="shared" si="76"/>
        <v>891605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6">
        <v>0</v>
      </c>
      <c r="AD786" s="5">
        <v>0</v>
      </c>
      <c r="AE786" s="6">
        <v>0</v>
      </c>
      <c r="AF786" s="5">
        <v>0</v>
      </c>
      <c r="AG786" s="2"/>
    </row>
    <row r="787" spans="1:33" ht="37.5" customHeight="1" outlineLevel="5" x14ac:dyDescent="0.25">
      <c r="A787" s="16" t="s">
        <v>50</v>
      </c>
      <c r="B787" s="33" t="s">
        <v>918</v>
      </c>
      <c r="C787" s="34" t="s">
        <v>3</v>
      </c>
      <c r="D787" s="34" t="s">
        <v>1</v>
      </c>
      <c r="E787" s="34"/>
      <c r="F787" s="34"/>
      <c r="G787" s="34"/>
      <c r="H787" s="34"/>
      <c r="I787" s="34"/>
      <c r="J787" s="14">
        <v>125000</v>
      </c>
      <c r="K787" s="14">
        <f t="shared" si="72"/>
        <v>766605</v>
      </c>
      <c r="L787" s="14">
        <f t="shared" si="76"/>
        <v>1783210</v>
      </c>
      <c r="M787" s="14">
        <f t="shared" si="76"/>
        <v>891605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6">
        <v>0</v>
      </c>
      <c r="AD787" s="5">
        <v>0</v>
      </c>
      <c r="AE787" s="6">
        <v>0</v>
      </c>
      <c r="AF787" s="5">
        <v>0</v>
      </c>
      <c r="AG787" s="2"/>
    </row>
    <row r="788" spans="1:33" ht="30" outlineLevel="6" x14ac:dyDescent="0.25">
      <c r="A788" s="16" t="s">
        <v>82</v>
      </c>
      <c r="B788" s="33" t="s">
        <v>918</v>
      </c>
      <c r="C788" s="34" t="s">
        <v>5</v>
      </c>
      <c r="D788" s="34" t="s">
        <v>1</v>
      </c>
      <c r="E788" s="34"/>
      <c r="F788" s="34"/>
      <c r="G788" s="34"/>
      <c r="H788" s="34"/>
      <c r="I788" s="34"/>
      <c r="J788" s="14">
        <v>125000</v>
      </c>
      <c r="K788" s="14">
        <f t="shared" si="72"/>
        <v>766605</v>
      </c>
      <c r="L788" s="14">
        <v>1783210</v>
      </c>
      <c r="M788" s="14">
        <v>891605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6">
        <v>0</v>
      </c>
      <c r="AD788" s="5">
        <v>0</v>
      </c>
      <c r="AE788" s="6">
        <v>0</v>
      </c>
      <c r="AF788" s="5">
        <v>0</v>
      </c>
      <c r="AG788" s="2"/>
    </row>
    <row r="789" spans="1:33" ht="66" hidden="1" customHeight="1" outlineLevel="3" x14ac:dyDescent="0.25">
      <c r="A789" s="16" t="s">
        <v>432</v>
      </c>
      <c r="B789" s="33" t="s">
        <v>726</v>
      </c>
      <c r="C789" s="34" t="s">
        <v>1</v>
      </c>
      <c r="D789" s="34" t="s">
        <v>1</v>
      </c>
      <c r="E789" s="34"/>
      <c r="F789" s="34"/>
      <c r="G789" s="34"/>
      <c r="H789" s="34"/>
      <c r="I789" s="34"/>
      <c r="J789" s="14">
        <v>200000</v>
      </c>
      <c r="K789" s="14">
        <f t="shared" si="72"/>
        <v>-200000</v>
      </c>
      <c r="L789" s="14">
        <f>L790</f>
        <v>0</v>
      </c>
      <c r="M789" s="14">
        <f>M790</f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6">
        <v>0.60026098303610265</v>
      </c>
      <c r="AD789" s="5">
        <v>0</v>
      </c>
      <c r="AE789" s="6">
        <v>0</v>
      </c>
      <c r="AF789" s="5">
        <v>0</v>
      </c>
      <c r="AG789" s="2"/>
    </row>
    <row r="790" spans="1:33" ht="61.5" hidden="1" customHeight="1" outlineLevel="4" x14ac:dyDescent="0.25">
      <c r="A790" s="16" t="s">
        <v>433</v>
      </c>
      <c r="B790" s="33" t="s">
        <v>727</v>
      </c>
      <c r="C790" s="34" t="s">
        <v>1</v>
      </c>
      <c r="D790" s="34" t="s">
        <v>1</v>
      </c>
      <c r="E790" s="34"/>
      <c r="F790" s="34"/>
      <c r="G790" s="34"/>
      <c r="H790" s="34"/>
      <c r="I790" s="34"/>
      <c r="J790" s="14">
        <v>200000</v>
      </c>
      <c r="K790" s="14">
        <f t="shared" si="72"/>
        <v>-200000</v>
      </c>
      <c r="L790" s="14">
        <f>L791+L793</f>
        <v>0</v>
      </c>
      <c r="M790" s="14">
        <f>M791+M793</f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6">
        <v>0.60026098303610265</v>
      </c>
      <c r="AD790" s="5">
        <v>0</v>
      </c>
      <c r="AE790" s="6">
        <v>0</v>
      </c>
      <c r="AF790" s="5">
        <v>0</v>
      </c>
      <c r="AG790" s="2"/>
    </row>
    <row r="791" spans="1:33" ht="35.25" hidden="1" customHeight="1" outlineLevel="5" x14ac:dyDescent="0.25">
      <c r="A791" s="16" t="s">
        <v>50</v>
      </c>
      <c r="B791" s="33" t="s">
        <v>727</v>
      </c>
      <c r="C791" s="34" t="s">
        <v>3</v>
      </c>
      <c r="D791" s="34" t="s">
        <v>1</v>
      </c>
      <c r="E791" s="34"/>
      <c r="F791" s="34"/>
      <c r="G791" s="34"/>
      <c r="H791" s="34"/>
      <c r="I791" s="34"/>
      <c r="J791" s="14">
        <v>200000</v>
      </c>
      <c r="K791" s="14">
        <f t="shared" si="72"/>
        <v>-200000</v>
      </c>
      <c r="L791" s="14">
        <f>L792</f>
        <v>0</v>
      </c>
      <c r="M791" s="14">
        <f>M792</f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6">
        <v>0.1637852593266606</v>
      </c>
      <c r="AD791" s="5">
        <v>0</v>
      </c>
      <c r="AE791" s="6">
        <v>0</v>
      </c>
      <c r="AF791" s="5">
        <v>0</v>
      </c>
      <c r="AG791" s="2"/>
    </row>
    <row r="792" spans="1:33" ht="39" hidden="1" customHeight="1" outlineLevel="6" x14ac:dyDescent="0.25">
      <c r="A792" s="16" t="s">
        <v>82</v>
      </c>
      <c r="B792" s="33" t="s">
        <v>727</v>
      </c>
      <c r="C792" s="34" t="s">
        <v>5</v>
      </c>
      <c r="D792" s="34" t="s">
        <v>1</v>
      </c>
      <c r="E792" s="34"/>
      <c r="F792" s="34"/>
      <c r="G792" s="34"/>
      <c r="H792" s="34"/>
      <c r="I792" s="34"/>
      <c r="J792" s="14">
        <v>200000</v>
      </c>
      <c r="K792" s="14">
        <f t="shared" si="72"/>
        <v>-200000</v>
      </c>
      <c r="L792" s="14"/>
      <c r="M792" s="14"/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6">
        <v>0.1637852593266606</v>
      </c>
      <c r="AD792" s="5">
        <v>0</v>
      </c>
      <c r="AE792" s="6">
        <v>0</v>
      </c>
      <c r="AF792" s="5">
        <v>0</v>
      </c>
      <c r="AG792" s="2"/>
    </row>
    <row r="793" spans="1:33" hidden="1" outlineLevel="5" x14ac:dyDescent="0.25">
      <c r="A793" s="16" t="s">
        <v>128</v>
      </c>
      <c r="B793" s="33" t="s">
        <v>727</v>
      </c>
      <c r="C793" s="34" t="s">
        <v>13</v>
      </c>
      <c r="D793" s="34" t="s">
        <v>1</v>
      </c>
      <c r="E793" s="34"/>
      <c r="F793" s="34"/>
      <c r="G793" s="34"/>
      <c r="H793" s="34"/>
      <c r="I793" s="34"/>
      <c r="J793" s="14">
        <v>0</v>
      </c>
      <c r="K793" s="14">
        <f t="shared" si="72"/>
        <v>0</v>
      </c>
      <c r="L793" s="14">
        <f>L794</f>
        <v>0</v>
      </c>
      <c r="M793" s="14">
        <f>M794</f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6">
        <v>1</v>
      </c>
      <c r="AD793" s="5">
        <v>0</v>
      </c>
      <c r="AE793" s="6">
        <v>0</v>
      </c>
      <c r="AF793" s="5">
        <v>0</v>
      </c>
      <c r="AG793" s="2"/>
    </row>
    <row r="794" spans="1:33" hidden="1" outlineLevel="6" x14ac:dyDescent="0.25">
      <c r="A794" s="16" t="s">
        <v>434</v>
      </c>
      <c r="B794" s="33" t="s">
        <v>727</v>
      </c>
      <c r="C794" s="34" t="s">
        <v>34</v>
      </c>
      <c r="D794" s="34" t="s">
        <v>1</v>
      </c>
      <c r="E794" s="34"/>
      <c r="F794" s="34"/>
      <c r="G794" s="34"/>
      <c r="H794" s="34"/>
      <c r="I794" s="34"/>
      <c r="J794" s="14">
        <v>0</v>
      </c>
      <c r="K794" s="14">
        <f t="shared" si="72"/>
        <v>0</v>
      </c>
      <c r="L794" s="14"/>
      <c r="M794" s="14"/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0</v>
      </c>
      <c r="AC794" s="6">
        <v>1</v>
      </c>
      <c r="AD794" s="5">
        <v>0</v>
      </c>
      <c r="AE794" s="6">
        <v>0</v>
      </c>
      <c r="AF794" s="5">
        <v>0</v>
      </c>
      <c r="AG794" s="2"/>
    </row>
    <row r="795" spans="1:33" ht="74.25" customHeight="1" outlineLevel="3" collapsed="1" x14ac:dyDescent="0.25">
      <c r="A795" s="16" t="s">
        <v>879</v>
      </c>
      <c r="B795" s="33" t="s">
        <v>919</v>
      </c>
      <c r="C795" s="34" t="s">
        <v>1</v>
      </c>
      <c r="D795" s="34" t="s">
        <v>1</v>
      </c>
      <c r="E795" s="34"/>
      <c r="F795" s="34"/>
      <c r="G795" s="34"/>
      <c r="H795" s="34"/>
      <c r="I795" s="34"/>
      <c r="J795" s="14">
        <v>20000</v>
      </c>
      <c r="K795" s="14">
        <f t="shared" si="72"/>
        <v>80000</v>
      </c>
      <c r="L795" s="14">
        <f t="shared" ref="L795:M797" si="77">L796</f>
        <v>100000</v>
      </c>
      <c r="M795" s="14">
        <f t="shared" si="77"/>
        <v>100000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6">
        <v>0</v>
      </c>
      <c r="AD795" s="5">
        <v>0</v>
      </c>
      <c r="AE795" s="6">
        <v>0</v>
      </c>
      <c r="AF795" s="5">
        <v>0</v>
      </c>
      <c r="AG795" s="2"/>
    </row>
    <row r="796" spans="1:33" ht="60" outlineLevel="4" x14ac:dyDescent="0.25">
      <c r="A796" s="16" t="s">
        <v>880</v>
      </c>
      <c r="B796" s="33" t="s">
        <v>920</v>
      </c>
      <c r="C796" s="34" t="s">
        <v>1</v>
      </c>
      <c r="D796" s="34" t="s">
        <v>1</v>
      </c>
      <c r="E796" s="34"/>
      <c r="F796" s="34"/>
      <c r="G796" s="34"/>
      <c r="H796" s="34"/>
      <c r="I796" s="34"/>
      <c r="J796" s="14">
        <v>20000</v>
      </c>
      <c r="K796" s="14">
        <f t="shared" si="72"/>
        <v>80000</v>
      </c>
      <c r="L796" s="14">
        <f t="shared" si="77"/>
        <v>100000</v>
      </c>
      <c r="M796" s="14">
        <f t="shared" si="77"/>
        <v>100000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6">
        <v>0</v>
      </c>
      <c r="AD796" s="5">
        <v>0</v>
      </c>
      <c r="AE796" s="6">
        <v>0</v>
      </c>
      <c r="AF796" s="5">
        <v>0</v>
      </c>
      <c r="AG796" s="2"/>
    </row>
    <row r="797" spans="1:33" ht="36" customHeight="1" outlineLevel="5" x14ac:dyDescent="0.25">
      <c r="A797" s="16" t="s">
        <v>50</v>
      </c>
      <c r="B797" s="33" t="s">
        <v>920</v>
      </c>
      <c r="C797" s="34" t="s">
        <v>3</v>
      </c>
      <c r="D797" s="34" t="s">
        <v>1</v>
      </c>
      <c r="E797" s="34"/>
      <c r="F797" s="34"/>
      <c r="G797" s="34"/>
      <c r="H797" s="34"/>
      <c r="I797" s="34"/>
      <c r="J797" s="14">
        <v>20000</v>
      </c>
      <c r="K797" s="14">
        <f t="shared" si="72"/>
        <v>80000</v>
      </c>
      <c r="L797" s="14">
        <f t="shared" si="77"/>
        <v>100000</v>
      </c>
      <c r="M797" s="14">
        <f t="shared" si="77"/>
        <v>100000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6">
        <v>0</v>
      </c>
      <c r="AD797" s="5">
        <v>0</v>
      </c>
      <c r="AE797" s="6">
        <v>0</v>
      </c>
      <c r="AF797" s="5">
        <v>0</v>
      </c>
      <c r="AG797" s="2"/>
    </row>
    <row r="798" spans="1:33" ht="30" outlineLevel="6" x14ac:dyDescent="0.25">
      <c r="A798" s="16" t="s">
        <v>82</v>
      </c>
      <c r="B798" s="33" t="s">
        <v>920</v>
      </c>
      <c r="C798" s="34" t="s">
        <v>5</v>
      </c>
      <c r="D798" s="34" t="s">
        <v>1</v>
      </c>
      <c r="E798" s="34"/>
      <c r="F798" s="34"/>
      <c r="G798" s="34"/>
      <c r="H798" s="34"/>
      <c r="I798" s="34"/>
      <c r="J798" s="14">
        <v>20000</v>
      </c>
      <c r="K798" s="14">
        <f t="shared" si="72"/>
        <v>80000</v>
      </c>
      <c r="L798" s="14">
        <v>100000</v>
      </c>
      <c r="M798" s="14">
        <v>100000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6">
        <v>0</v>
      </c>
      <c r="AD798" s="5">
        <v>0</v>
      </c>
      <c r="AE798" s="6">
        <v>0</v>
      </c>
      <c r="AF798" s="5">
        <v>0</v>
      </c>
      <c r="AG798" s="2"/>
    </row>
    <row r="799" spans="1:33" ht="49.5" customHeight="1" outlineLevel="3" x14ac:dyDescent="0.25">
      <c r="A799" s="16" t="s">
        <v>435</v>
      </c>
      <c r="B799" s="33" t="s">
        <v>921</v>
      </c>
      <c r="C799" s="34" t="s">
        <v>1</v>
      </c>
      <c r="D799" s="34" t="s">
        <v>1</v>
      </c>
      <c r="E799" s="34"/>
      <c r="F799" s="34"/>
      <c r="G799" s="34"/>
      <c r="H799" s="34"/>
      <c r="I799" s="34"/>
      <c r="J799" s="14">
        <v>50000</v>
      </c>
      <c r="K799" s="14">
        <f t="shared" si="72"/>
        <v>150000</v>
      </c>
      <c r="L799" s="14">
        <f>L800</f>
        <v>200000</v>
      </c>
      <c r="M799" s="14">
        <f>M800</f>
        <v>200000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6">
        <v>8.4925690021231418E-2</v>
      </c>
      <c r="AD799" s="5">
        <v>0</v>
      </c>
      <c r="AE799" s="6">
        <v>0</v>
      </c>
      <c r="AF799" s="5">
        <v>0</v>
      </c>
      <c r="AG799" s="2"/>
    </row>
    <row r="800" spans="1:33" ht="34.5" customHeight="1" outlineLevel="4" x14ac:dyDescent="0.25">
      <c r="A800" s="16" t="s">
        <v>436</v>
      </c>
      <c r="B800" s="33" t="s">
        <v>922</v>
      </c>
      <c r="C800" s="34" t="s">
        <v>1</v>
      </c>
      <c r="D800" s="34" t="s">
        <v>1</v>
      </c>
      <c r="E800" s="34"/>
      <c r="F800" s="34"/>
      <c r="G800" s="34"/>
      <c r="H800" s="34"/>
      <c r="I800" s="34"/>
      <c r="J800" s="14">
        <v>50000</v>
      </c>
      <c r="K800" s="14">
        <f t="shared" si="72"/>
        <v>150000</v>
      </c>
      <c r="L800" s="14">
        <f>L801+L803</f>
        <v>200000</v>
      </c>
      <c r="M800" s="14">
        <f>M801+M803</f>
        <v>200000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6">
        <v>8.4925690021231418E-2</v>
      </c>
      <c r="AD800" s="5">
        <v>0</v>
      </c>
      <c r="AE800" s="6">
        <v>0</v>
      </c>
      <c r="AF800" s="5">
        <v>0</v>
      </c>
      <c r="AG800" s="2"/>
    </row>
    <row r="801" spans="1:33" ht="35.25" customHeight="1" outlineLevel="5" x14ac:dyDescent="0.25">
      <c r="A801" s="16" t="s">
        <v>50</v>
      </c>
      <c r="B801" s="33" t="s">
        <v>922</v>
      </c>
      <c r="C801" s="34" t="s">
        <v>3</v>
      </c>
      <c r="D801" s="34" t="s">
        <v>1</v>
      </c>
      <c r="E801" s="34"/>
      <c r="F801" s="34"/>
      <c r="G801" s="34"/>
      <c r="H801" s="34"/>
      <c r="I801" s="34"/>
      <c r="J801" s="14">
        <v>50000</v>
      </c>
      <c r="K801" s="14">
        <f t="shared" si="72"/>
        <v>150000</v>
      </c>
      <c r="L801" s="14">
        <f>L802</f>
        <v>200000</v>
      </c>
      <c r="M801" s="14">
        <f>M802</f>
        <v>200000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6">
        <v>0</v>
      </c>
      <c r="AD801" s="5">
        <v>0</v>
      </c>
      <c r="AE801" s="6">
        <v>0</v>
      </c>
      <c r="AF801" s="5">
        <v>0</v>
      </c>
      <c r="AG801" s="2"/>
    </row>
    <row r="802" spans="1:33" ht="30" outlineLevel="6" x14ac:dyDescent="0.25">
      <c r="A802" s="16" t="s">
        <v>52</v>
      </c>
      <c r="B802" s="33" t="s">
        <v>922</v>
      </c>
      <c r="C802" s="34" t="s">
        <v>5</v>
      </c>
      <c r="D802" s="34" t="s">
        <v>1</v>
      </c>
      <c r="E802" s="34"/>
      <c r="F802" s="34"/>
      <c r="G802" s="34"/>
      <c r="H802" s="34"/>
      <c r="I802" s="34"/>
      <c r="J802" s="14">
        <v>50000</v>
      </c>
      <c r="K802" s="14">
        <f t="shared" si="72"/>
        <v>150000</v>
      </c>
      <c r="L802" s="14">
        <v>200000</v>
      </c>
      <c r="M802" s="14">
        <v>200000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0</v>
      </c>
      <c r="AC802" s="6">
        <v>0</v>
      </c>
      <c r="AD802" s="5">
        <v>0</v>
      </c>
      <c r="AE802" s="6">
        <v>0</v>
      </c>
      <c r="AF802" s="5">
        <v>0</v>
      </c>
      <c r="AG802" s="2"/>
    </row>
    <row r="803" spans="1:33" hidden="1" outlineLevel="5" x14ac:dyDescent="0.25">
      <c r="A803" s="16" t="s">
        <v>128</v>
      </c>
      <c r="B803" s="33" t="s">
        <v>922</v>
      </c>
      <c r="C803" s="34" t="s">
        <v>13</v>
      </c>
      <c r="D803" s="34" t="s">
        <v>1</v>
      </c>
      <c r="E803" s="34"/>
      <c r="F803" s="34"/>
      <c r="G803" s="34"/>
      <c r="H803" s="34"/>
      <c r="I803" s="34"/>
      <c r="J803" s="14">
        <v>0</v>
      </c>
      <c r="K803" s="14">
        <f t="shared" si="72"/>
        <v>0</v>
      </c>
      <c r="L803" s="14">
        <f>L804</f>
        <v>0</v>
      </c>
      <c r="M803" s="14">
        <f>M804</f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6">
        <v>1</v>
      </c>
      <c r="AD803" s="5">
        <v>0</v>
      </c>
      <c r="AE803" s="6">
        <v>0</v>
      </c>
      <c r="AF803" s="5">
        <v>0</v>
      </c>
      <c r="AG803" s="2"/>
    </row>
    <row r="804" spans="1:33" hidden="1" outlineLevel="6" x14ac:dyDescent="0.25">
      <c r="A804" s="16" t="s">
        <v>434</v>
      </c>
      <c r="B804" s="33" t="s">
        <v>922</v>
      </c>
      <c r="C804" s="34" t="s">
        <v>34</v>
      </c>
      <c r="D804" s="34" t="s">
        <v>1</v>
      </c>
      <c r="E804" s="34"/>
      <c r="F804" s="34"/>
      <c r="G804" s="34"/>
      <c r="H804" s="34"/>
      <c r="I804" s="34"/>
      <c r="J804" s="14">
        <v>0</v>
      </c>
      <c r="K804" s="14">
        <f t="shared" si="72"/>
        <v>0</v>
      </c>
      <c r="L804" s="14"/>
      <c r="M804" s="14"/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6">
        <v>1</v>
      </c>
      <c r="AD804" s="5">
        <v>0</v>
      </c>
      <c r="AE804" s="6">
        <v>0</v>
      </c>
      <c r="AF804" s="5">
        <v>0</v>
      </c>
      <c r="AG804" s="2"/>
    </row>
    <row r="805" spans="1:33" ht="30" hidden="1" outlineLevel="2" x14ac:dyDescent="0.25">
      <c r="A805" s="16" t="s">
        <v>437</v>
      </c>
      <c r="B805" s="33" t="s">
        <v>924</v>
      </c>
      <c r="C805" s="34" t="s">
        <v>1</v>
      </c>
      <c r="D805" s="34" t="s">
        <v>1</v>
      </c>
      <c r="E805" s="34"/>
      <c r="F805" s="34"/>
      <c r="G805" s="34"/>
      <c r="H805" s="34"/>
      <c r="I805" s="34"/>
      <c r="J805" s="14">
        <v>40000</v>
      </c>
      <c r="K805" s="14">
        <f t="shared" si="72"/>
        <v>-40000</v>
      </c>
      <c r="L805" s="14">
        <v>0</v>
      </c>
      <c r="M805" s="14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6">
        <v>0</v>
      </c>
      <c r="AD805" s="5">
        <v>0</v>
      </c>
      <c r="AE805" s="6">
        <v>0</v>
      </c>
      <c r="AF805" s="5">
        <v>0</v>
      </c>
      <c r="AG805" s="2"/>
    </row>
    <row r="806" spans="1:33" ht="45" hidden="1" outlineLevel="3" x14ac:dyDescent="0.25">
      <c r="A806" s="16" t="s">
        <v>438</v>
      </c>
      <c r="B806" s="33" t="s">
        <v>925</v>
      </c>
      <c r="C806" s="34" t="s">
        <v>1</v>
      </c>
      <c r="D806" s="34" t="s">
        <v>1</v>
      </c>
      <c r="E806" s="34"/>
      <c r="F806" s="34"/>
      <c r="G806" s="34"/>
      <c r="H806" s="34"/>
      <c r="I806" s="34"/>
      <c r="J806" s="14">
        <v>40000</v>
      </c>
      <c r="K806" s="14">
        <f t="shared" si="72"/>
        <v>-40000</v>
      </c>
      <c r="L806" s="14">
        <f t="shared" ref="L806:M808" si="78">L807</f>
        <v>0</v>
      </c>
      <c r="M806" s="14">
        <f t="shared" si="78"/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6">
        <v>0</v>
      </c>
      <c r="AD806" s="5">
        <v>0</v>
      </c>
      <c r="AE806" s="6">
        <v>0</v>
      </c>
      <c r="AF806" s="5">
        <v>0</v>
      </c>
      <c r="AG806" s="2"/>
    </row>
    <row r="807" spans="1:33" ht="36.75" hidden="1" customHeight="1" outlineLevel="4" x14ac:dyDescent="0.25">
      <c r="A807" s="16" t="s">
        <v>439</v>
      </c>
      <c r="B807" s="33" t="s">
        <v>926</v>
      </c>
      <c r="C807" s="34" t="s">
        <v>1</v>
      </c>
      <c r="D807" s="34" t="s">
        <v>1</v>
      </c>
      <c r="E807" s="34"/>
      <c r="F807" s="34"/>
      <c r="G807" s="34"/>
      <c r="H807" s="34"/>
      <c r="I807" s="34"/>
      <c r="J807" s="14">
        <v>40000</v>
      </c>
      <c r="K807" s="14">
        <f t="shared" si="72"/>
        <v>-40000</v>
      </c>
      <c r="L807" s="14">
        <f t="shared" si="78"/>
        <v>0</v>
      </c>
      <c r="M807" s="14">
        <f t="shared" si="78"/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6">
        <v>0</v>
      </c>
      <c r="AD807" s="5">
        <v>0</v>
      </c>
      <c r="AE807" s="6">
        <v>0</v>
      </c>
      <c r="AF807" s="5">
        <v>0</v>
      </c>
      <c r="AG807" s="2"/>
    </row>
    <row r="808" spans="1:33" ht="32.25" hidden="1" customHeight="1" outlineLevel="5" x14ac:dyDescent="0.25">
      <c r="A808" s="16" t="s">
        <v>51</v>
      </c>
      <c r="B808" s="33" t="s">
        <v>926</v>
      </c>
      <c r="C808" s="34" t="s">
        <v>3</v>
      </c>
      <c r="D808" s="34" t="s">
        <v>1</v>
      </c>
      <c r="E808" s="34"/>
      <c r="F808" s="34"/>
      <c r="G808" s="34"/>
      <c r="H808" s="34"/>
      <c r="I808" s="34"/>
      <c r="J808" s="14">
        <v>40000</v>
      </c>
      <c r="K808" s="14">
        <f t="shared" si="72"/>
        <v>-40000</v>
      </c>
      <c r="L808" s="14">
        <f t="shared" si="78"/>
        <v>0</v>
      </c>
      <c r="M808" s="14">
        <f t="shared" si="78"/>
        <v>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6">
        <v>0</v>
      </c>
      <c r="AD808" s="5">
        <v>0</v>
      </c>
      <c r="AE808" s="6">
        <v>0</v>
      </c>
      <c r="AF808" s="5">
        <v>0</v>
      </c>
      <c r="AG808" s="2"/>
    </row>
    <row r="809" spans="1:33" ht="30" hidden="1" outlineLevel="6" x14ac:dyDescent="0.25">
      <c r="A809" s="16" t="s">
        <v>82</v>
      </c>
      <c r="B809" s="33" t="s">
        <v>926</v>
      </c>
      <c r="C809" s="34" t="s">
        <v>5</v>
      </c>
      <c r="D809" s="34" t="s">
        <v>1</v>
      </c>
      <c r="E809" s="34"/>
      <c r="F809" s="34"/>
      <c r="G809" s="34"/>
      <c r="H809" s="34"/>
      <c r="I809" s="34"/>
      <c r="J809" s="14">
        <v>40000</v>
      </c>
      <c r="K809" s="14">
        <f t="shared" si="72"/>
        <v>-40000</v>
      </c>
      <c r="L809" s="14">
        <v>0</v>
      </c>
      <c r="M809" s="14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6">
        <v>0</v>
      </c>
      <c r="AD809" s="5">
        <v>0</v>
      </c>
      <c r="AE809" s="6">
        <v>0</v>
      </c>
      <c r="AF809" s="5">
        <v>0</v>
      </c>
      <c r="AG809" s="2"/>
    </row>
    <row r="810" spans="1:33" ht="46.5" customHeight="1" collapsed="1" x14ac:dyDescent="0.25">
      <c r="A810" s="16" t="s">
        <v>927</v>
      </c>
      <c r="B810" s="33" t="s">
        <v>923</v>
      </c>
      <c r="C810" s="34" t="s">
        <v>1</v>
      </c>
      <c r="D810" s="34" t="s">
        <v>1</v>
      </c>
      <c r="E810" s="34"/>
      <c r="F810" s="34"/>
      <c r="G810" s="34"/>
      <c r="H810" s="34"/>
      <c r="I810" s="34"/>
      <c r="J810" s="14">
        <v>943961</v>
      </c>
      <c r="K810" s="14">
        <f t="shared" si="72"/>
        <v>838176</v>
      </c>
      <c r="L810" s="14">
        <f>L811+L815+L819+L823+L827+L834+L838+L842+L846</f>
        <v>1415557</v>
      </c>
      <c r="M810" s="14">
        <f>M811+M815+M819+M823+M827+M834+M838+M842+M846</f>
        <v>1782137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6">
        <v>8.3064872383498897E-2</v>
      </c>
      <c r="AD810" s="5">
        <v>0</v>
      </c>
      <c r="AE810" s="6">
        <v>0</v>
      </c>
      <c r="AF810" s="5">
        <v>0</v>
      </c>
      <c r="AG810" s="2"/>
    </row>
    <row r="811" spans="1:33" ht="46.5" customHeight="1" outlineLevel="3" x14ac:dyDescent="0.25">
      <c r="A811" s="16" t="s">
        <v>863</v>
      </c>
      <c r="B811" s="33" t="s">
        <v>928</v>
      </c>
      <c r="C811" s="34" t="s">
        <v>1</v>
      </c>
      <c r="D811" s="34" t="s">
        <v>1</v>
      </c>
      <c r="E811" s="34"/>
      <c r="F811" s="34"/>
      <c r="G811" s="34"/>
      <c r="H811" s="34"/>
      <c r="I811" s="34"/>
      <c r="J811" s="14">
        <v>300000</v>
      </c>
      <c r="K811" s="14">
        <f t="shared" si="72"/>
        <v>605359</v>
      </c>
      <c r="L811" s="14">
        <f t="shared" ref="L811:M813" si="79">L812</f>
        <v>641121</v>
      </c>
      <c r="M811" s="14">
        <f t="shared" si="79"/>
        <v>905359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6">
        <v>0</v>
      </c>
      <c r="AD811" s="5">
        <v>0</v>
      </c>
      <c r="AE811" s="6">
        <v>0</v>
      </c>
      <c r="AF811" s="5">
        <v>0</v>
      </c>
      <c r="AG811" s="2"/>
    </row>
    <row r="812" spans="1:33" ht="32.25" customHeight="1" outlineLevel="4" x14ac:dyDescent="0.25">
      <c r="A812" s="16" t="s">
        <v>938</v>
      </c>
      <c r="B812" s="33" t="s">
        <v>929</v>
      </c>
      <c r="C812" s="34" t="s">
        <v>1</v>
      </c>
      <c r="D812" s="34" t="s">
        <v>1</v>
      </c>
      <c r="E812" s="34"/>
      <c r="F812" s="34"/>
      <c r="G812" s="34"/>
      <c r="H812" s="34"/>
      <c r="I812" s="34"/>
      <c r="J812" s="14">
        <v>300000</v>
      </c>
      <c r="K812" s="14">
        <f t="shared" si="72"/>
        <v>605359</v>
      </c>
      <c r="L812" s="14">
        <f t="shared" si="79"/>
        <v>641121</v>
      </c>
      <c r="M812" s="14">
        <f t="shared" si="79"/>
        <v>905359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6">
        <v>0</v>
      </c>
      <c r="AD812" s="5">
        <v>0</v>
      </c>
      <c r="AE812" s="6">
        <v>0</v>
      </c>
      <c r="AF812" s="5">
        <v>0</v>
      </c>
      <c r="AG812" s="2"/>
    </row>
    <row r="813" spans="1:33" ht="30.75" customHeight="1" outlineLevel="5" x14ac:dyDescent="0.25">
      <c r="A813" s="16" t="s">
        <v>51</v>
      </c>
      <c r="B813" s="33" t="s">
        <v>929</v>
      </c>
      <c r="C813" s="34" t="s">
        <v>3</v>
      </c>
      <c r="D813" s="34" t="s">
        <v>1</v>
      </c>
      <c r="E813" s="34"/>
      <c r="F813" s="34"/>
      <c r="G813" s="34"/>
      <c r="H813" s="34"/>
      <c r="I813" s="34"/>
      <c r="J813" s="14">
        <v>300000</v>
      </c>
      <c r="K813" s="14">
        <f t="shared" si="72"/>
        <v>605359</v>
      </c>
      <c r="L813" s="14">
        <f t="shared" si="79"/>
        <v>641121</v>
      </c>
      <c r="M813" s="14">
        <f t="shared" si="79"/>
        <v>905359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6">
        <v>0</v>
      </c>
      <c r="AD813" s="5">
        <v>0</v>
      </c>
      <c r="AE813" s="6">
        <v>0</v>
      </c>
      <c r="AF813" s="5">
        <v>0</v>
      </c>
      <c r="AG813" s="2"/>
    </row>
    <row r="814" spans="1:33" ht="30" outlineLevel="6" x14ac:dyDescent="0.25">
      <c r="A814" s="16" t="s">
        <v>52</v>
      </c>
      <c r="B814" s="33" t="s">
        <v>929</v>
      </c>
      <c r="C814" s="34" t="s">
        <v>5</v>
      </c>
      <c r="D814" s="34" t="s">
        <v>1</v>
      </c>
      <c r="E814" s="34"/>
      <c r="F814" s="34"/>
      <c r="G814" s="34"/>
      <c r="H814" s="34"/>
      <c r="I814" s="34"/>
      <c r="J814" s="14">
        <v>300000</v>
      </c>
      <c r="K814" s="14">
        <f t="shared" si="72"/>
        <v>605359</v>
      </c>
      <c r="L814" s="14">
        <v>641121</v>
      </c>
      <c r="M814" s="14">
        <v>905359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6">
        <v>0</v>
      </c>
      <c r="AD814" s="5">
        <v>0</v>
      </c>
      <c r="AE814" s="6">
        <v>0</v>
      </c>
      <c r="AF814" s="5">
        <v>0</v>
      </c>
      <c r="AG814" s="2"/>
    </row>
    <row r="815" spans="1:33" ht="30" hidden="1" outlineLevel="3" x14ac:dyDescent="0.25">
      <c r="A815" s="16" t="s">
        <v>258</v>
      </c>
      <c r="B815" s="33" t="s">
        <v>791</v>
      </c>
      <c r="C815" s="34" t="s">
        <v>1</v>
      </c>
      <c r="D815" s="34" t="s">
        <v>1</v>
      </c>
      <c r="E815" s="34"/>
      <c r="F815" s="34"/>
      <c r="G815" s="34"/>
      <c r="H815" s="34"/>
      <c r="I815" s="34"/>
      <c r="J815" s="14">
        <v>100000</v>
      </c>
      <c r="K815" s="14">
        <f t="shared" si="72"/>
        <v>-100000</v>
      </c>
      <c r="L815" s="14">
        <f t="shared" ref="L815:M817" si="80">L816</f>
        <v>0</v>
      </c>
      <c r="M815" s="14">
        <f t="shared" si="80"/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6">
        <v>0</v>
      </c>
      <c r="AD815" s="5">
        <v>0</v>
      </c>
      <c r="AE815" s="6">
        <v>0</v>
      </c>
      <c r="AF815" s="5">
        <v>0</v>
      </c>
      <c r="AG815" s="2"/>
    </row>
    <row r="816" spans="1:33" hidden="1" outlineLevel="4" x14ac:dyDescent="0.25">
      <c r="A816" s="16" t="s">
        <v>259</v>
      </c>
      <c r="B816" s="33" t="s">
        <v>792</v>
      </c>
      <c r="C816" s="34" t="s">
        <v>1</v>
      </c>
      <c r="D816" s="34" t="s">
        <v>1</v>
      </c>
      <c r="E816" s="34"/>
      <c r="F816" s="34"/>
      <c r="G816" s="34"/>
      <c r="H816" s="34"/>
      <c r="I816" s="34"/>
      <c r="J816" s="14">
        <v>100000</v>
      </c>
      <c r="K816" s="14">
        <f t="shared" si="72"/>
        <v>-100000</v>
      </c>
      <c r="L816" s="14">
        <f t="shared" si="80"/>
        <v>0</v>
      </c>
      <c r="M816" s="14">
        <f t="shared" si="80"/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6">
        <v>0</v>
      </c>
      <c r="AD816" s="5">
        <v>0</v>
      </c>
      <c r="AE816" s="6">
        <v>0</v>
      </c>
      <c r="AF816" s="5">
        <v>0</v>
      </c>
      <c r="AG816" s="2"/>
    </row>
    <row r="817" spans="1:33" ht="30" hidden="1" outlineLevel="5" x14ac:dyDescent="0.25">
      <c r="A817" s="16" t="s">
        <v>51</v>
      </c>
      <c r="B817" s="33" t="s">
        <v>792</v>
      </c>
      <c r="C817" s="34" t="s">
        <v>3</v>
      </c>
      <c r="D817" s="34" t="s">
        <v>1</v>
      </c>
      <c r="E817" s="34"/>
      <c r="F817" s="34"/>
      <c r="G817" s="34"/>
      <c r="H817" s="34"/>
      <c r="I817" s="34"/>
      <c r="J817" s="14">
        <v>100000</v>
      </c>
      <c r="K817" s="14">
        <f t="shared" si="72"/>
        <v>-100000</v>
      </c>
      <c r="L817" s="14">
        <f t="shared" si="80"/>
        <v>0</v>
      </c>
      <c r="M817" s="14">
        <f t="shared" si="80"/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6">
        <v>0</v>
      </c>
      <c r="AD817" s="5">
        <v>0</v>
      </c>
      <c r="AE817" s="6">
        <v>0</v>
      </c>
      <c r="AF817" s="5">
        <v>0</v>
      </c>
      <c r="AG817" s="2"/>
    </row>
    <row r="818" spans="1:33" ht="30" hidden="1" outlineLevel="6" x14ac:dyDescent="0.25">
      <c r="A818" s="16" t="s">
        <v>52</v>
      </c>
      <c r="B818" s="33" t="s">
        <v>792</v>
      </c>
      <c r="C818" s="34" t="s">
        <v>5</v>
      </c>
      <c r="D818" s="34" t="s">
        <v>1</v>
      </c>
      <c r="E818" s="34"/>
      <c r="F818" s="34"/>
      <c r="G818" s="34"/>
      <c r="H818" s="34"/>
      <c r="I818" s="34"/>
      <c r="J818" s="14">
        <v>100000</v>
      </c>
      <c r="K818" s="14">
        <f t="shared" si="72"/>
        <v>-100000</v>
      </c>
      <c r="L818" s="14">
        <v>0</v>
      </c>
      <c r="M818" s="14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6">
        <v>0</v>
      </c>
      <c r="AD818" s="5">
        <v>0</v>
      </c>
      <c r="AE818" s="6">
        <v>0</v>
      </c>
      <c r="AF818" s="5">
        <v>0</v>
      </c>
      <c r="AG818" s="2"/>
    </row>
    <row r="819" spans="1:33" ht="48" customHeight="1" outlineLevel="3" collapsed="1" x14ac:dyDescent="0.25">
      <c r="A819" s="16" t="s">
        <v>260</v>
      </c>
      <c r="B819" s="33" t="s">
        <v>930</v>
      </c>
      <c r="C819" s="34" t="s">
        <v>1</v>
      </c>
      <c r="D819" s="34" t="s">
        <v>1</v>
      </c>
      <c r="E819" s="34"/>
      <c r="F819" s="34"/>
      <c r="G819" s="34"/>
      <c r="H819" s="34"/>
      <c r="I819" s="34"/>
      <c r="J819" s="14">
        <v>0</v>
      </c>
      <c r="K819" s="14">
        <f t="shared" si="72"/>
        <v>100000</v>
      </c>
      <c r="L819" s="14">
        <f t="shared" ref="L819:M821" si="81">L820</f>
        <v>100000</v>
      </c>
      <c r="M819" s="14">
        <f t="shared" si="81"/>
        <v>100000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6">
        <v>0</v>
      </c>
      <c r="AD819" s="5">
        <v>0</v>
      </c>
      <c r="AE819" s="6">
        <v>0</v>
      </c>
      <c r="AF819" s="5">
        <v>0</v>
      </c>
      <c r="AG819" s="2"/>
    </row>
    <row r="820" spans="1:33" ht="46.5" customHeight="1" outlineLevel="4" x14ac:dyDescent="0.25">
      <c r="A820" s="16" t="s">
        <v>261</v>
      </c>
      <c r="B820" s="33" t="s">
        <v>931</v>
      </c>
      <c r="C820" s="34" t="s">
        <v>1</v>
      </c>
      <c r="D820" s="34" t="s">
        <v>1</v>
      </c>
      <c r="E820" s="34"/>
      <c r="F820" s="34"/>
      <c r="G820" s="34"/>
      <c r="H820" s="34"/>
      <c r="I820" s="34"/>
      <c r="J820" s="14">
        <v>0</v>
      </c>
      <c r="K820" s="14">
        <f t="shared" si="72"/>
        <v>100000</v>
      </c>
      <c r="L820" s="14">
        <f t="shared" si="81"/>
        <v>100000</v>
      </c>
      <c r="M820" s="14">
        <f t="shared" si="81"/>
        <v>100000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6">
        <v>0</v>
      </c>
      <c r="AD820" s="5">
        <v>0</v>
      </c>
      <c r="AE820" s="6">
        <v>0</v>
      </c>
      <c r="AF820" s="5">
        <v>0</v>
      </c>
      <c r="AG820" s="2"/>
    </row>
    <row r="821" spans="1:33" ht="33.75" customHeight="1" outlineLevel="5" x14ac:dyDescent="0.25">
      <c r="A821" s="16" t="s">
        <v>51</v>
      </c>
      <c r="B821" s="33" t="s">
        <v>931</v>
      </c>
      <c r="C821" s="34" t="s">
        <v>3</v>
      </c>
      <c r="D821" s="34" t="s">
        <v>1</v>
      </c>
      <c r="E821" s="34"/>
      <c r="F821" s="34"/>
      <c r="G821" s="34"/>
      <c r="H821" s="34"/>
      <c r="I821" s="34"/>
      <c r="J821" s="14">
        <v>0</v>
      </c>
      <c r="K821" s="14">
        <f t="shared" si="72"/>
        <v>100000</v>
      </c>
      <c r="L821" s="14">
        <f t="shared" si="81"/>
        <v>100000</v>
      </c>
      <c r="M821" s="14">
        <f t="shared" si="81"/>
        <v>100000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6">
        <v>0</v>
      </c>
      <c r="AD821" s="5">
        <v>0</v>
      </c>
      <c r="AE821" s="6">
        <v>0</v>
      </c>
      <c r="AF821" s="5">
        <v>0</v>
      </c>
      <c r="AG821" s="2"/>
    </row>
    <row r="822" spans="1:33" ht="30" outlineLevel="6" x14ac:dyDescent="0.25">
      <c r="A822" s="16" t="s">
        <v>52</v>
      </c>
      <c r="B822" s="33" t="s">
        <v>931</v>
      </c>
      <c r="C822" s="34" t="s">
        <v>5</v>
      </c>
      <c r="D822" s="34" t="s">
        <v>1</v>
      </c>
      <c r="E822" s="34"/>
      <c r="F822" s="34"/>
      <c r="G822" s="34"/>
      <c r="H822" s="34"/>
      <c r="I822" s="34"/>
      <c r="J822" s="14">
        <v>0</v>
      </c>
      <c r="K822" s="14">
        <f t="shared" si="72"/>
        <v>100000</v>
      </c>
      <c r="L822" s="14">
        <v>100000</v>
      </c>
      <c r="M822" s="14">
        <v>100000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6">
        <v>0</v>
      </c>
      <c r="AD822" s="5">
        <v>0</v>
      </c>
      <c r="AE822" s="6">
        <v>0</v>
      </c>
      <c r="AF822" s="5">
        <v>0</v>
      </c>
      <c r="AG822" s="2"/>
    </row>
    <row r="823" spans="1:33" hidden="1" outlineLevel="3" x14ac:dyDescent="0.25">
      <c r="A823" s="16" t="s">
        <v>262</v>
      </c>
      <c r="B823" s="33" t="s">
        <v>794</v>
      </c>
      <c r="C823" s="34" t="s">
        <v>1</v>
      </c>
      <c r="D823" s="34" t="s">
        <v>1</v>
      </c>
      <c r="E823" s="34"/>
      <c r="F823" s="34"/>
      <c r="G823" s="34"/>
      <c r="H823" s="34"/>
      <c r="I823" s="34"/>
      <c r="J823" s="14">
        <v>100000</v>
      </c>
      <c r="K823" s="14">
        <f t="shared" si="72"/>
        <v>-100000</v>
      </c>
      <c r="L823" s="14">
        <f t="shared" ref="L823:M825" si="82">L824</f>
        <v>0</v>
      </c>
      <c r="M823" s="14">
        <f t="shared" si="82"/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6">
        <v>0</v>
      </c>
      <c r="AD823" s="5">
        <v>0</v>
      </c>
      <c r="AE823" s="6">
        <v>0</v>
      </c>
      <c r="AF823" s="5">
        <v>0</v>
      </c>
      <c r="AG823" s="2"/>
    </row>
    <row r="824" spans="1:33" hidden="1" outlineLevel="4" x14ac:dyDescent="0.25">
      <c r="A824" s="16" t="s">
        <v>263</v>
      </c>
      <c r="B824" s="33" t="s">
        <v>795</v>
      </c>
      <c r="C824" s="34" t="s">
        <v>1</v>
      </c>
      <c r="D824" s="34" t="s">
        <v>1</v>
      </c>
      <c r="E824" s="34"/>
      <c r="F824" s="34"/>
      <c r="G824" s="34"/>
      <c r="H824" s="34"/>
      <c r="I824" s="34"/>
      <c r="J824" s="14">
        <v>100000</v>
      </c>
      <c r="K824" s="14">
        <f t="shared" si="72"/>
        <v>-100000</v>
      </c>
      <c r="L824" s="14">
        <f t="shared" si="82"/>
        <v>0</v>
      </c>
      <c r="M824" s="14">
        <f t="shared" si="82"/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6">
        <v>0</v>
      </c>
      <c r="AD824" s="5">
        <v>0</v>
      </c>
      <c r="AE824" s="6">
        <v>0</v>
      </c>
      <c r="AF824" s="5">
        <v>0</v>
      </c>
      <c r="AG824" s="2"/>
    </row>
    <row r="825" spans="1:33" ht="30" hidden="1" outlineLevel="5" x14ac:dyDescent="0.25">
      <c r="A825" s="16" t="s">
        <v>51</v>
      </c>
      <c r="B825" s="33" t="s">
        <v>795</v>
      </c>
      <c r="C825" s="34" t="s">
        <v>3</v>
      </c>
      <c r="D825" s="34" t="s">
        <v>1</v>
      </c>
      <c r="E825" s="34"/>
      <c r="F825" s="34"/>
      <c r="G825" s="34"/>
      <c r="H825" s="34"/>
      <c r="I825" s="34"/>
      <c r="J825" s="14">
        <v>100000</v>
      </c>
      <c r="K825" s="14">
        <f t="shared" si="72"/>
        <v>-100000</v>
      </c>
      <c r="L825" s="14">
        <f t="shared" si="82"/>
        <v>0</v>
      </c>
      <c r="M825" s="14">
        <f t="shared" si="82"/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6">
        <v>0</v>
      </c>
      <c r="AD825" s="5">
        <v>0</v>
      </c>
      <c r="AE825" s="6">
        <v>0</v>
      </c>
      <c r="AF825" s="5">
        <v>0</v>
      </c>
      <c r="AG825" s="2"/>
    </row>
    <row r="826" spans="1:33" ht="30" hidden="1" outlineLevel="6" x14ac:dyDescent="0.25">
      <c r="A826" s="16" t="s">
        <v>52</v>
      </c>
      <c r="B826" s="33" t="s">
        <v>795</v>
      </c>
      <c r="C826" s="34" t="s">
        <v>5</v>
      </c>
      <c r="D826" s="34" t="s">
        <v>1</v>
      </c>
      <c r="E826" s="34"/>
      <c r="F826" s="34"/>
      <c r="G826" s="34"/>
      <c r="H826" s="34"/>
      <c r="I826" s="34"/>
      <c r="J826" s="14">
        <v>100000</v>
      </c>
      <c r="K826" s="14">
        <f t="shared" si="72"/>
        <v>-100000</v>
      </c>
      <c r="L826" s="14">
        <v>0</v>
      </c>
      <c r="M826" s="14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  <c r="AB826" s="5">
        <v>0</v>
      </c>
      <c r="AC826" s="6">
        <v>0</v>
      </c>
      <c r="AD826" s="5">
        <v>0</v>
      </c>
      <c r="AE826" s="6">
        <v>0</v>
      </c>
      <c r="AF826" s="5">
        <v>0</v>
      </c>
      <c r="AG826" s="2"/>
    </row>
    <row r="827" spans="1:33" ht="64.5" customHeight="1" outlineLevel="3" collapsed="1" x14ac:dyDescent="0.25">
      <c r="A827" s="16" t="s">
        <v>264</v>
      </c>
      <c r="B827" s="33" t="s">
        <v>932</v>
      </c>
      <c r="C827" s="34" t="s">
        <v>1</v>
      </c>
      <c r="D827" s="34" t="s">
        <v>1</v>
      </c>
      <c r="E827" s="34"/>
      <c r="F827" s="34"/>
      <c r="G827" s="34"/>
      <c r="H827" s="34"/>
      <c r="I827" s="34"/>
      <c r="J827" s="14">
        <v>50000</v>
      </c>
      <c r="K827" s="14">
        <f t="shared" si="72"/>
        <v>394598</v>
      </c>
      <c r="L827" s="14">
        <f>L828+L831</f>
        <v>350224</v>
      </c>
      <c r="M827" s="14">
        <f>M828+M831</f>
        <v>444598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6">
        <v>0</v>
      </c>
      <c r="AD827" s="5">
        <v>0</v>
      </c>
      <c r="AE827" s="6">
        <v>0</v>
      </c>
      <c r="AF827" s="5">
        <v>0</v>
      </c>
      <c r="AG827" s="2"/>
    </row>
    <row r="828" spans="1:33" ht="54.75" hidden="1" customHeight="1" outlineLevel="4" x14ac:dyDescent="0.25">
      <c r="A828" s="16" t="s">
        <v>265</v>
      </c>
      <c r="B828" s="33" t="s">
        <v>793</v>
      </c>
      <c r="C828" s="34" t="s">
        <v>1</v>
      </c>
      <c r="D828" s="34" t="s">
        <v>1</v>
      </c>
      <c r="E828" s="34"/>
      <c r="F828" s="34"/>
      <c r="G828" s="34"/>
      <c r="H828" s="34"/>
      <c r="I828" s="34"/>
      <c r="J828" s="14">
        <v>50000</v>
      </c>
      <c r="K828" s="14">
        <f t="shared" si="72"/>
        <v>-50000</v>
      </c>
      <c r="L828" s="14">
        <f>L829</f>
        <v>0</v>
      </c>
      <c r="M828" s="14">
        <f>M829</f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6">
        <v>0</v>
      </c>
      <c r="AD828" s="5">
        <v>0</v>
      </c>
      <c r="AE828" s="6">
        <v>0</v>
      </c>
      <c r="AF828" s="5">
        <v>0</v>
      </c>
      <c r="AG828" s="2"/>
    </row>
    <row r="829" spans="1:33" ht="30" hidden="1" outlineLevel="5" x14ac:dyDescent="0.25">
      <c r="A829" s="16" t="s">
        <v>51</v>
      </c>
      <c r="B829" s="33" t="s">
        <v>793</v>
      </c>
      <c r="C829" s="34" t="s">
        <v>3</v>
      </c>
      <c r="D829" s="34" t="s">
        <v>1</v>
      </c>
      <c r="E829" s="34"/>
      <c r="F829" s="34"/>
      <c r="G829" s="34"/>
      <c r="H829" s="34"/>
      <c r="I829" s="34"/>
      <c r="J829" s="14">
        <v>50000</v>
      </c>
      <c r="K829" s="14">
        <f t="shared" si="72"/>
        <v>-50000</v>
      </c>
      <c r="L829" s="14">
        <f>L830</f>
        <v>0</v>
      </c>
      <c r="M829" s="14">
        <f>M830</f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6">
        <v>0</v>
      </c>
      <c r="AD829" s="5">
        <v>0</v>
      </c>
      <c r="AE829" s="6">
        <v>0</v>
      </c>
      <c r="AF829" s="5">
        <v>0</v>
      </c>
      <c r="AG829" s="2"/>
    </row>
    <row r="830" spans="1:33" ht="30" hidden="1" outlineLevel="6" x14ac:dyDescent="0.25">
      <c r="A830" s="16" t="s">
        <v>52</v>
      </c>
      <c r="B830" s="33" t="s">
        <v>793</v>
      </c>
      <c r="C830" s="34" t="s">
        <v>5</v>
      </c>
      <c r="D830" s="34" t="s">
        <v>1</v>
      </c>
      <c r="E830" s="34"/>
      <c r="F830" s="34"/>
      <c r="G830" s="34"/>
      <c r="H830" s="34"/>
      <c r="I830" s="34"/>
      <c r="J830" s="14">
        <v>50000</v>
      </c>
      <c r="K830" s="14">
        <f t="shared" si="72"/>
        <v>-50000</v>
      </c>
      <c r="L830" s="14"/>
      <c r="M830" s="14"/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6">
        <v>0</v>
      </c>
      <c r="AD830" s="5">
        <v>0</v>
      </c>
      <c r="AE830" s="6">
        <v>0</v>
      </c>
      <c r="AF830" s="5">
        <v>0</v>
      </c>
      <c r="AG830" s="2"/>
    </row>
    <row r="831" spans="1:33" ht="49.5" customHeight="1" outlineLevel="6" x14ac:dyDescent="0.25">
      <c r="A831" s="41" t="s">
        <v>834</v>
      </c>
      <c r="B831" s="36" t="s">
        <v>933</v>
      </c>
      <c r="C831" s="42"/>
      <c r="D831" s="34"/>
      <c r="E831" s="34"/>
      <c r="F831" s="34"/>
      <c r="G831" s="34"/>
      <c r="H831" s="34"/>
      <c r="I831" s="34"/>
      <c r="J831" s="14">
        <v>0</v>
      </c>
      <c r="K831" s="14">
        <f t="shared" si="72"/>
        <v>444598</v>
      </c>
      <c r="L831" s="14">
        <f>L832</f>
        <v>350224</v>
      </c>
      <c r="M831" s="14">
        <f>M832</f>
        <v>444598</v>
      </c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6"/>
      <c r="AD831" s="5"/>
      <c r="AE831" s="6"/>
      <c r="AF831" s="5"/>
      <c r="AG831" s="2"/>
    </row>
    <row r="832" spans="1:33" ht="32.25" customHeight="1" outlineLevel="6" x14ac:dyDescent="0.25">
      <c r="A832" s="20" t="s">
        <v>51</v>
      </c>
      <c r="B832" s="36" t="s">
        <v>933</v>
      </c>
      <c r="C832" s="42" t="s">
        <v>3</v>
      </c>
      <c r="D832" s="34"/>
      <c r="E832" s="34"/>
      <c r="F832" s="34"/>
      <c r="G832" s="34"/>
      <c r="H832" s="34"/>
      <c r="I832" s="34"/>
      <c r="J832" s="14">
        <v>0</v>
      </c>
      <c r="K832" s="14">
        <f t="shared" si="72"/>
        <v>444598</v>
      </c>
      <c r="L832" s="14">
        <f>L833</f>
        <v>350224</v>
      </c>
      <c r="M832" s="14">
        <f>M833</f>
        <v>444598</v>
      </c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6"/>
      <c r="AD832" s="5"/>
      <c r="AE832" s="6"/>
      <c r="AF832" s="5"/>
      <c r="AG832" s="2"/>
    </row>
    <row r="833" spans="1:33" ht="30" outlineLevel="6" x14ac:dyDescent="0.25">
      <c r="A833" s="20" t="s">
        <v>52</v>
      </c>
      <c r="B833" s="36" t="s">
        <v>933</v>
      </c>
      <c r="C833" s="42" t="s">
        <v>5</v>
      </c>
      <c r="D833" s="34"/>
      <c r="E833" s="34"/>
      <c r="F833" s="34"/>
      <c r="G833" s="34"/>
      <c r="H833" s="34"/>
      <c r="I833" s="34"/>
      <c r="J833" s="14">
        <v>0</v>
      </c>
      <c r="K833" s="14">
        <f t="shared" si="72"/>
        <v>444598</v>
      </c>
      <c r="L833" s="14">
        <v>350224</v>
      </c>
      <c r="M833" s="14">
        <v>444598</v>
      </c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6"/>
      <c r="AD833" s="5"/>
      <c r="AE833" s="6"/>
      <c r="AF833" s="5"/>
      <c r="AG833" s="2"/>
    </row>
    <row r="834" spans="1:33" ht="30" hidden="1" outlineLevel="3" x14ac:dyDescent="0.25">
      <c r="A834" s="16" t="s">
        <v>266</v>
      </c>
      <c r="B834" s="33" t="s">
        <v>796</v>
      </c>
      <c r="C834" s="34" t="s">
        <v>1</v>
      </c>
      <c r="D834" s="34" t="s">
        <v>1</v>
      </c>
      <c r="E834" s="34"/>
      <c r="F834" s="34"/>
      <c r="G834" s="34"/>
      <c r="H834" s="34"/>
      <c r="I834" s="34"/>
      <c r="J834" s="14">
        <v>100000</v>
      </c>
      <c r="K834" s="14">
        <f t="shared" si="72"/>
        <v>-100000</v>
      </c>
      <c r="L834" s="14">
        <f t="shared" ref="L834:M836" si="83">L835</f>
        <v>0</v>
      </c>
      <c r="M834" s="14">
        <f t="shared" si="83"/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6">
        <v>0</v>
      </c>
      <c r="AD834" s="5">
        <v>0</v>
      </c>
      <c r="AE834" s="6">
        <v>0</v>
      </c>
      <c r="AF834" s="5">
        <v>0</v>
      </c>
      <c r="AG834" s="2"/>
    </row>
    <row r="835" spans="1:33" hidden="1" outlineLevel="4" x14ac:dyDescent="0.25">
      <c r="A835" s="16" t="s">
        <v>267</v>
      </c>
      <c r="B835" s="33" t="s">
        <v>797</v>
      </c>
      <c r="C835" s="34" t="s">
        <v>1</v>
      </c>
      <c r="D835" s="34" t="s">
        <v>1</v>
      </c>
      <c r="E835" s="34"/>
      <c r="F835" s="34"/>
      <c r="G835" s="34"/>
      <c r="H835" s="34"/>
      <c r="I835" s="34"/>
      <c r="J835" s="14">
        <v>100000</v>
      </c>
      <c r="K835" s="14">
        <f t="shared" si="72"/>
        <v>-100000</v>
      </c>
      <c r="L835" s="14">
        <f t="shared" si="83"/>
        <v>0</v>
      </c>
      <c r="M835" s="14">
        <f t="shared" si="83"/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>
        <v>0</v>
      </c>
      <c r="AC835" s="6">
        <v>0</v>
      </c>
      <c r="AD835" s="5">
        <v>0</v>
      </c>
      <c r="AE835" s="6">
        <v>0</v>
      </c>
      <c r="AF835" s="5">
        <v>0</v>
      </c>
      <c r="AG835" s="2"/>
    </row>
    <row r="836" spans="1:33" ht="30" hidden="1" outlineLevel="5" x14ac:dyDescent="0.25">
      <c r="A836" s="16" t="s">
        <v>51</v>
      </c>
      <c r="B836" s="33" t="s">
        <v>797</v>
      </c>
      <c r="C836" s="34" t="s">
        <v>3</v>
      </c>
      <c r="D836" s="34" t="s">
        <v>1</v>
      </c>
      <c r="E836" s="34"/>
      <c r="F836" s="34"/>
      <c r="G836" s="34"/>
      <c r="H836" s="34"/>
      <c r="I836" s="34"/>
      <c r="J836" s="14">
        <v>100000</v>
      </c>
      <c r="K836" s="14">
        <f t="shared" si="72"/>
        <v>-100000</v>
      </c>
      <c r="L836" s="14">
        <f t="shared" si="83"/>
        <v>0</v>
      </c>
      <c r="M836" s="14">
        <f t="shared" si="83"/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  <c r="AB836" s="5">
        <v>0</v>
      </c>
      <c r="AC836" s="6">
        <v>0</v>
      </c>
      <c r="AD836" s="5">
        <v>0</v>
      </c>
      <c r="AE836" s="6">
        <v>0</v>
      </c>
      <c r="AF836" s="5">
        <v>0</v>
      </c>
      <c r="AG836" s="2"/>
    </row>
    <row r="837" spans="1:33" ht="30" hidden="1" outlineLevel="6" x14ac:dyDescent="0.25">
      <c r="A837" s="16" t="s">
        <v>52</v>
      </c>
      <c r="B837" s="33" t="s">
        <v>797</v>
      </c>
      <c r="C837" s="34" t="s">
        <v>5</v>
      </c>
      <c r="D837" s="34" t="s">
        <v>1</v>
      </c>
      <c r="E837" s="34"/>
      <c r="F837" s="34"/>
      <c r="G837" s="34"/>
      <c r="H837" s="34"/>
      <c r="I837" s="34"/>
      <c r="J837" s="14">
        <v>100000</v>
      </c>
      <c r="K837" s="14">
        <f t="shared" si="72"/>
        <v>-100000</v>
      </c>
      <c r="L837" s="14">
        <v>0</v>
      </c>
      <c r="M837" s="14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6">
        <v>0</v>
      </c>
      <c r="AD837" s="5">
        <v>0</v>
      </c>
      <c r="AE837" s="6">
        <v>0</v>
      </c>
      <c r="AF837" s="5">
        <v>0</v>
      </c>
      <c r="AG837" s="2"/>
    </row>
    <row r="838" spans="1:33" ht="60" hidden="1" outlineLevel="3" x14ac:dyDescent="0.25">
      <c r="A838" s="16" t="s">
        <v>268</v>
      </c>
      <c r="B838" s="33" t="s">
        <v>798</v>
      </c>
      <c r="C838" s="34" t="s">
        <v>1</v>
      </c>
      <c r="D838" s="34" t="s">
        <v>1</v>
      </c>
      <c r="E838" s="34"/>
      <c r="F838" s="34"/>
      <c r="G838" s="34"/>
      <c r="H838" s="34"/>
      <c r="I838" s="34"/>
      <c r="J838" s="14">
        <v>50000</v>
      </c>
      <c r="K838" s="14">
        <f t="shared" si="72"/>
        <v>-50000</v>
      </c>
      <c r="L838" s="14">
        <f t="shared" ref="L838:M840" si="84">L839</f>
        <v>0</v>
      </c>
      <c r="M838" s="14">
        <f t="shared" si="84"/>
        <v>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6">
        <v>0</v>
      </c>
      <c r="AD838" s="5">
        <v>0</v>
      </c>
      <c r="AE838" s="6">
        <v>0</v>
      </c>
      <c r="AF838" s="5">
        <v>0</v>
      </c>
      <c r="AG838" s="2"/>
    </row>
    <row r="839" spans="1:33" ht="65.25" hidden="1" customHeight="1" outlineLevel="4" x14ac:dyDescent="0.25">
      <c r="A839" s="16" t="s">
        <v>269</v>
      </c>
      <c r="B839" s="33" t="s">
        <v>799</v>
      </c>
      <c r="C839" s="34" t="s">
        <v>1</v>
      </c>
      <c r="D839" s="34" t="s">
        <v>1</v>
      </c>
      <c r="E839" s="34"/>
      <c r="F839" s="34"/>
      <c r="G839" s="34"/>
      <c r="H839" s="34"/>
      <c r="I839" s="34"/>
      <c r="J839" s="14">
        <v>50000</v>
      </c>
      <c r="K839" s="14">
        <f t="shared" si="72"/>
        <v>-50000</v>
      </c>
      <c r="L839" s="14">
        <f t="shared" si="84"/>
        <v>0</v>
      </c>
      <c r="M839" s="14">
        <f t="shared" si="84"/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6">
        <v>0</v>
      </c>
      <c r="AD839" s="5">
        <v>0</v>
      </c>
      <c r="AE839" s="6">
        <v>0</v>
      </c>
      <c r="AF839" s="5">
        <v>0</v>
      </c>
      <c r="AG839" s="2"/>
    </row>
    <row r="840" spans="1:33" ht="30" hidden="1" outlineLevel="5" x14ac:dyDescent="0.25">
      <c r="A840" s="16" t="s">
        <v>51</v>
      </c>
      <c r="B840" s="33" t="s">
        <v>799</v>
      </c>
      <c r="C840" s="34" t="s">
        <v>3</v>
      </c>
      <c r="D840" s="34" t="s">
        <v>1</v>
      </c>
      <c r="E840" s="34"/>
      <c r="F840" s="34"/>
      <c r="G840" s="34"/>
      <c r="H840" s="34"/>
      <c r="I840" s="34"/>
      <c r="J840" s="14">
        <v>50000</v>
      </c>
      <c r="K840" s="14">
        <f t="shared" si="72"/>
        <v>-50000</v>
      </c>
      <c r="L840" s="14">
        <f t="shared" si="84"/>
        <v>0</v>
      </c>
      <c r="M840" s="14">
        <f t="shared" si="84"/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6">
        <v>0</v>
      </c>
      <c r="AD840" s="5">
        <v>0</v>
      </c>
      <c r="AE840" s="6">
        <v>0</v>
      </c>
      <c r="AF840" s="5">
        <v>0</v>
      </c>
      <c r="AG840" s="2"/>
    </row>
    <row r="841" spans="1:33" ht="30" hidden="1" outlineLevel="6" x14ac:dyDescent="0.25">
      <c r="A841" s="16" t="s">
        <v>52</v>
      </c>
      <c r="B841" s="33" t="s">
        <v>799</v>
      </c>
      <c r="C841" s="34" t="s">
        <v>5</v>
      </c>
      <c r="D841" s="34" t="s">
        <v>1</v>
      </c>
      <c r="E841" s="34"/>
      <c r="F841" s="34"/>
      <c r="G841" s="34"/>
      <c r="H841" s="34"/>
      <c r="I841" s="34"/>
      <c r="J841" s="14">
        <v>50000</v>
      </c>
      <c r="K841" s="14">
        <f t="shared" si="72"/>
        <v>-50000</v>
      </c>
      <c r="L841" s="14">
        <v>0</v>
      </c>
      <c r="M841" s="14">
        <v>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6">
        <v>0</v>
      </c>
      <c r="AD841" s="5">
        <v>0</v>
      </c>
      <c r="AE841" s="6">
        <v>0</v>
      </c>
      <c r="AF841" s="5">
        <v>0</v>
      </c>
      <c r="AG841" s="2"/>
    </row>
    <row r="842" spans="1:33" ht="63" customHeight="1" outlineLevel="3" collapsed="1" x14ac:dyDescent="0.25">
      <c r="A842" s="16" t="s">
        <v>864</v>
      </c>
      <c r="B842" s="33" t="s">
        <v>934</v>
      </c>
      <c r="C842" s="34" t="s">
        <v>1</v>
      </c>
      <c r="D842" s="34" t="s">
        <v>1</v>
      </c>
      <c r="E842" s="34"/>
      <c r="F842" s="34"/>
      <c r="G842" s="34"/>
      <c r="H842" s="34"/>
      <c r="I842" s="34"/>
      <c r="J842" s="14">
        <v>50000</v>
      </c>
      <c r="K842" s="14">
        <f t="shared" si="72"/>
        <v>50000</v>
      </c>
      <c r="L842" s="14">
        <f t="shared" ref="L842:M844" si="85">L843</f>
        <v>100000</v>
      </c>
      <c r="M842" s="14">
        <f t="shared" si="85"/>
        <v>100000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6">
        <v>0</v>
      </c>
      <c r="AD842" s="5">
        <v>0</v>
      </c>
      <c r="AE842" s="6">
        <v>0</v>
      </c>
      <c r="AF842" s="5">
        <v>0</v>
      </c>
      <c r="AG842" s="2"/>
    </row>
    <row r="843" spans="1:33" ht="65.25" customHeight="1" outlineLevel="4" x14ac:dyDescent="0.25">
      <c r="A843" s="16" t="s">
        <v>865</v>
      </c>
      <c r="B843" s="33" t="s">
        <v>935</v>
      </c>
      <c r="C843" s="34" t="s">
        <v>1</v>
      </c>
      <c r="D843" s="34" t="s">
        <v>1</v>
      </c>
      <c r="E843" s="34"/>
      <c r="F843" s="34"/>
      <c r="G843" s="34"/>
      <c r="H843" s="34"/>
      <c r="I843" s="34"/>
      <c r="J843" s="14">
        <v>50000</v>
      </c>
      <c r="K843" s="14">
        <f t="shared" si="72"/>
        <v>50000</v>
      </c>
      <c r="L843" s="14">
        <f t="shared" si="85"/>
        <v>100000</v>
      </c>
      <c r="M843" s="14">
        <f t="shared" si="85"/>
        <v>100000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6">
        <v>0</v>
      </c>
      <c r="AD843" s="5">
        <v>0</v>
      </c>
      <c r="AE843" s="6">
        <v>0</v>
      </c>
      <c r="AF843" s="5">
        <v>0</v>
      </c>
      <c r="AG843" s="2"/>
    </row>
    <row r="844" spans="1:33" ht="34.5" customHeight="1" outlineLevel="5" x14ac:dyDescent="0.25">
      <c r="A844" s="16" t="s">
        <v>51</v>
      </c>
      <c r="B844" s="33" t="s">
        <v>935</v>
      </c>
      <c r="C844" s="34" t="s">
        <v>3</v>
      </c>
      <c r="D844" s="34" t="s">
        <v>1</v>
      </c>
      <c r="E844" s="34"/>
      <c r="F844" s="34"/>
      <c r="G844" s="34"/>
      <c r="H844" s="34"/>
      <c r="I844" s="34"/>
      <c r="J844" s="14">
        <v>50000</v>
      </c>
      <c r="K844" s="14">
        <f t="shared" si="72"/>
        <v>50000</v>
      </c>
      <c r="L844" s="14">
        <f t="shared" si="85"/>
        <v>100000</v>
      </c>
      <c r="M844" s="14">
        <f t="shared" si="85"/>
        <v>100000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6">
        <v>0</v>
      </c>
      <c r="AD844" s="5">
        <v>0</v>
      </c>
      <c r="AE844" s="6">
        <v>0</v>
      </c>
      <c r="AF844" s="5">
        <v>0</v>
      </c>
      <c r="AG844" s="2"/>
    </row>
    <row r="845" spans="1:33" ht="30" outlineLevel="6" x14ac:dyDescent="0.25">
      <c r="A845" s="16" t="s">
        <v>82</v>
      </c>
      <c r="B845" s="33" t="s">
        <v>935</v>
      </c>
      <c r="C845" s="34" t="s">
        <v>5</v>
      </c>
      <c r="D845" s="34" t="s">
        <v>1</v>
      </c>
      <c r="E845" s="34"/>
      <c r="F845" s="34"/>
      <c r="G845" s="34"/>
      <c r="H845" s="34"/>
      <c r="I845" s="34"/>
      <c r="J845" s="14">
        <v>50000</v>
      </c>
      <c r="K845" s="14">
        <f t="shared" si="72"/>
        <v>50000</v>
      </c>
      <c r="L845" s="14">
        <v>100000</v>
      </c>
      <c r="M845" s="14">
        <v>100000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  <c r="AB845" s="5">
        <v>0</v>
      </c>
      <c r="AC845" s="6">
        <v>0</v>
      </c>
      <c r="AD845" s="5">
        <v>0</v>
      </c>
      <c r="AE845" s="6">
        <v>0</v>
      </c>
      <c r="AF845" s="5">
        <v>0</v>
      </c>
      <c r="AG845" s="2"/>
    </row>
    <row r="846" spans="1:33" ht="45" outlineLevel="3" x14ac:dyDescent="0.25">
      <c r="A846" s="16" t="s">
        <v>270</v>
      </c>
      <c r="B846" s="33" t="s">
        <v>936</v>
      </c>
      <c r="C846" s="34" t="s">
        <v>1</v>
      </c>
      <c r="D846" s="34" t="s">
        <v>1</v>
      </c>
      <c r="E846" s="34"/>
      <c r="F846" s="34"/>
      <c r="G846" s="34"/>
      <c r="H846" s="34"/>
      <c r="I846" s="34"/>
      <c r="J846" s="14">
        <v>193961</v>
      </c>
      <c r="K846" s="14">
        <f t="shared" si="72"/>
        <v>38219</v>
      </c>
      <c r="L846" s="14">
        <f t="shared" ref="L846:M848" si="86">L847</f>
        <v>224212</v>
      </c>
      <c r="M846" s="14">
        <f t="shared" si="86"/>
        <v>232180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6">
        <v>0.49018198185807793</v>
      </c>
      <c r="AD846" s="5">
        <v>0</v>
      </c>
      <c r="AE846" s="6">
        <v>0</v>
      </c>
      <c r="AF846" s="5">
        <v>0</v>
      </c>
      <c r="AG846" s="2"/>
    </row>
    <row r="847" spans="1:33" ht="30" outlineLevel="4" x14ac:dyDescent="0.25">
      <c r="A847" s="16" t="s">
        <v>271</v>
      </c>
      <c r="B847" s="33" t="s">
        <v>937</v>
      </c>
      <c r="C847" s="34" t="s">
        <v>1</v>
      </c>
      <c r="D847" s="34" t="s">
        <v>1</v>
      </c>
      <c r="E847" s="34"/>
      <c r="F847" s="34"/>
      <c r="G847" s="34"/>
      <c r="H847" s="34"/>
      <c r="I847" s="34"/>
      <c r="J847" s="14">
        <v>193961</v>
      </c>
      <c r="K847" s="14">
        <f t="shared" si="72"/>
        <v>38219</v>
      </c>
      <c r="L847" s="14">
        <f t="shared" si="86"/>
        <v>224212</v>
      </c>
      <c r="M847" s="14">
        <f t="shared" si="86"/>
        <v>232180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6">
        <v>0.49018198185807793</v>
      </c>
      <c r="AD847" s="5">
        <v>0</v>
      </c>
      <c r="AE847" s="6">
        <v>0</v>
      </c>
      <c r="AF847" s="5">
        <v>0</v>
      </c>
      <c r="AG847" s="2"/>
    </row>
    <row r="848" spans="1:33" ht="30" outlineLevel="5" x14ac:dyDescent="0.25">
      <c r="A848" s="16" t="s">
        <v>50</v>
      </c>
      <c r="B848" s="33" t="s">
        <v>937</v>
      </c>
      <c r="C848" s="34" t="s">
        <v>3</v>
      </c>
      <c r="D848" s="34" t="s">
        <v>1</v>
      </c>
      <c r="E848" s="34"/>
      <c r="F848" s="34"/>
      <c r="G848" s="34"/>
      <c r="H848" s="34"/>
      <c r="I848" s="34"/>
      <c r="J848" s="14">
        <v>193961</v>
      </c>
      <c r="K848" s="14">
        <f t="shared" si="72"/>
        <v>38219</v>
      </c>
      <c r="L848" s="14">
        <f t="shared" si="86"/>
        <v>224212</v>
      </c>
      <c r="M848" s="14">
        <f t="shared" si="86"/>
        <v>232180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6">
        <v>0.49018198185807793</v>
      </c>
      <c r="AD848" s="5">
        <v>0</v>
      </c>
      <c r="AE848" s="6">
        <v>0</v>
      </c>
      <c r="AF848" s="5">
        <v>0</v>
      </c>
      <c r="AG848" s="2"/>
    </row>
    <row r="849" spans="1:33" ht="30" outlineLevel="6" x14ac:dyDescent="0.25">
      <c r="A849" s="16" t="s">
        <v>52</v>
      </c>
      <c r="B849" s="33" t="s">
        <v>937</v>
      </c>
      <c r="C849" s="34" t="s">
        <v>5</v>
      </c>
      <c r="D849" s="34" t="s">
        <v>1</v>
      </c>
      <c r="E849" s="34"/>
      <c r="F849" s="34"/>
      <c r="G849" s="34"/>
      <c r="H849" s="34"/>
      <c r="I849" s="34"/>
      <c r="J849" s="14">
        <v>193961</v>
      </c>
      <c r="K849" s="14">
        <f t="shared" si="72"/>
        <v>38219</v>
      </c>
      <c r="L849" s="14">
        <v>224212</v>
      </c>
      <c r="M849" s="14">
        <v>232180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6">
        <v>0.49018198185807793</v>
      </c>
      <c r="AD849" s="5">
        <v>0</v>
      </c>
      <c r="AE849" s="6">
        <v>0</v>
      </c>
      <c r="AF849" s="5">
        <v>0</v>
      </c>
      <c r="AG849" s="2"/>
    </row>
    <row r="850" spans="1:33" ht="31.5" customHeight="1" x14ac:dyDescent="0.25">
      <c r="A850" s="29" t="s">
        <v>440</v>
      </c>
      <c r="B850" s="30" t="s">
        <v>728</v>
      </c>
      <c r="C850" s="31" t="s">
        <v>1</v>
      </c>
      <c r="D850" s="31" t="s">
        <v>1</v>
      </c>
      <c r="E850" s="31"/>
      <c r="F850" s="31"/>
      <c r="G850" s="31"/>
      <c r="H850" s="31"/>
      <c r="I850" s="31"/>
      <c r="J850" s="32">
        <v>600000</v>
      </c>
      <c r="K850" s="32">
        <f t="shared" si="72"/>
        <v>74000</v>
      </c>
      <c r="L850" s="32">
        <f>L851+L857</f>
        <v>674000</v>
      </c>
      <c r="M850" s="32">
        <f>M851+M857</f>
        <v>674000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6">
        <v>0.45285183333333334</v>
      </c>
      <c r="AD850" s="5">
        <v>0</v>
      </c>
      <c r="AE850" s="6">
        <v>0</v>
      </c>
      <c r="AF850" s="5">
        <v>0</v>
      </c>
      <c r="AG850" s="2"/>
    </row>
    <row r="851" spans="1:33" ht="30" outlineLevel="3" x14ac:dyDescent="0.25">
      <c r="A851" s="16" t="s">
        <v>441</v>
      </c>
      <c r="B851" s="33" t="s">
        <v>729</v>
      </c>
      <c r="C851" s="34" t="s">
        <v>1</v>
      </c>
      <c r="D851" s="34" t="s">
        <v>1</v>
      </c>
      <c r="E851" s="34"/>
      <c r="F851" s="34"/>
      <c r="G851" s="34"/>
      <c r="H851" s="34"/>
      <c r="I851" s="34"/>
      <c r="J851" s="14">
        <v>600000</v>
      </c>
      <c r="K851" s="14">
        <f t="shared" si="72"/>
        <v>24000</v>
      </c>
      <c r="L851" s="14">
        <f>L852</f>
        <v>624000</v>
      </c>
      <c r="M851" s="14">
        <f>M852</f>
        <v>624000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6">
        <v>0.66950766666666661</v>
      </c>
      <c r="AD851" s="5">
        <v>0</v>
      </c>
      <c r="AE851" s="6">
        <v>0</v>
      </c>
      <c r="AF851" s="5">
        <v>0</v>
      </c>
      <c r="AG851" s="2"/>
    </row>
    <row r="852" spans="1:33" ht="33.75" customHeight="1" outlineLevel="4" x14ac:dyDescent="0.25">
      <c r="A852" s="16" t="s">
        <v>442</v>
      </c>
      <c r="B852" s="33" t="s">
        <v>730</v>
      </c>
      <c r="C852" s="34" t="s">
        <v>1</v>
      </c>
      <c r="D852" s="34" t="s">
        <v>1</v>
      </c>
      <c r="E852" s="34"/>
      <c r="F852" s="34"/>
      <c r="G852" s="34"/>
      <c r="H852" s="34"/>
      <c r="I852" s="34"/>
      <c r="J852" s="14">
        <v>600000</v>
      </c>
      <c r="K852" s="14">
        <f t="shared" si="72"/>
        <v>24000</v>
      </c>
      <c r="L852" s="14">
        <f>L853+L855</f>
        <v>624000</v>
      </c>
      <c r="M852" s="14">
        <f>M853+M855</f>
        <v>624000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6">
        <v>0.66950766666666661</v>
      </c>
      <c r="AD852" s="5">
        <v>0</v>
      </c>
      <c r="AE852" s="6">
        <v>0</v>
      </c>
      <c r="AF852" s="5">
        <v>0</v>
      </c>
      <c r="AG852" s="2"/>
    </row>
    <row r="853" spans="1:33" ht="63" hidden="1" customHeight="1" outlineLevel="5" x14ac:dyDescent="0.25">
      <c r="A853" s="16" t="s">
        <v>104</v>
      </c>
      <c r="B853" s="33" t="s">
        <v>730</v>
      </c>
      <c r="C853" s="34" t="s">
        <v>16</v>
      </c>
      <c r="D853" s="34" t="s">
        <v>1</v>
      </c>
      <c r="E853" s="34"/>
      <c r="F853" s="34"/>
      <c r="G853" s="34"/>
      <c r="H853" s="34"/>
      <c r="I853" s="34"/>
      <c r="J853" s="14">
        <v>0</v>
      </c>
      <c r="K853" s="14">
        <f t="shared" si="72"/>
        <v>0</v>
      </c>
      <c r="L853" s="14">
        <f>L854</f>
        <v>0</v>
      </c>
      <c r="M853" s="14">
        <f>M854</f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6">
        <v>1</v>
      </c>
      <c r="AD853" s="5">
        <v>0</v>
      </c>
      <c r="AE853" s="6">
        <v>0</v>
      </c>
      <c r="AF853" s="5">
        <v>0</v>
      </c>
      <c r="AG853" s="2"/>
    </row>
    <row r="854" spans="1:33" hidden="1" outlineLevel="6" x14ac:dyDescent="0.25">
      <c r="A854" s="16" t="s">
        <v>211</v>
      </c>
      <c r="B854" s="33" t="s">
        <v>730</v>
      </c>
      <c r="C854" s="34" t="s">
        <v>18</v>
      </c>
      <c r="D854" s="34" t="s">
        <v>1</v>
      </c>
      <c r="E854" s="34"/>
      <c r="F854" s="34"/>
      <c r="G854" s="34"/>
      <c r="H854" s="34"/>
      <c r="I854" s="34"/>
      <c r="J854" s="14">
        <v>0</v>
      </c>
      <c r="K854" s="14">
        <f t="shared" si="72"/>
        <v>0</v>
      </c>
      <c r="L854" s="14"/>
      <c r="M854" s="14"/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6">
        <v>1</v>
      </c>
      <c r="AD854" s="5">
        <v>0</v>
      </c>
      <c r="AE854" s="6">
        <v>0</v>
      </c>
      <c r="AF854" s="5">
        <v>0</v>
      </c>
      <c r="AG854" s="2"/>
    </row>
    <row r="855" spans="1:33" ht="34.5" customHeight="1" outlineLevel="5" collapsed="1" x14ac:dyDescent="0.25">
      <c r="A855" s="16" t="s">
        <v>51</v>
      </c>
      <c r="B855" s="33" t="s">
        <v>730</v>
      </c>
      <c r="C855" s="34" t="s">
        <v>3</v>
      </c>
      <c r="D855" s="34" t="s">
        <v>1</v>
      </c>
      <c r="E855" s="34"/>
      <c r="F855" s="34"/>
      <c r="G855" s="34"/>
      <c r="H855" s="34"/>
      <c r="I855" s="34"/>
      <c r="J855" s="14">
        <v>600000</v>
      </c>
      <c r="K855" s="14">
        <f t="shared" si="72"/>
        <v>24000</v>
      </c>
      <c r="L855" s="14">
        <f>L856</f>
        <v>624000</v>
      </c>
      <c r="M855" s="14">
        <f>M856</f>
        <v>624000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  <c r="AB855" s="5">
        <v>0</v>
      </c>
      <c r="AC855" s="6">
        <v>0.62185900181427989</v>
      </c>
      <c r="AD855" s="5">
        <v>0</v>
      </c>
      <c r="AE855" s="6">
        <v>0</v>
      </c>
      <c r="AF855" s="5">
        <v>0</v>
      </c>
      <c r="AG855" s="2"/>
    </row>
    <row r="856" spans="1:33" ht="35.25" customHeight="1" outlineLevel="6" x14ac:dyDescent="0.25">
      <c r="A856" s="16" t="s">
        <v>52</v>
      </c>
      <c r="B856" s="33" t="s">
        <v>730</v>
      </c>
      <c r="C856" s="34" t="s">
        <v>5</v>
      </c>
      <c r="D856" s="34" t="s">
        <v>1</v>
      </c>
      <c r="E856" s="34"/>
      <c r="F856" s="34"/>
      <c r="G856" s="34"/>
      <c r="H856" s="34"/>
      <c r="I856" s="34"/>
      <c r="J856" s="14">
        <v>600000</v>
      </c>
      <c r="K856" s="14">
        <f t="shared" si="72"/>
        <v>24000</v>
      </c>
      <c r="L856" s="14">
        <v>624000</v>
      </c>
      <c r="M856" s="14">
        <v>624000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6">
        <v>0.62185900181427989</v>
      </c>
      <c r="AD856" s="5">
        <v>0</v>
      </c>
      <c r="AE856" s="6">
        <v>0</v>
      </c>
      <c r="AF856" s="5">
        <v>0</v>
      </c>
      <c r="AG856" s="2"/>
    </row>
    <row r="857" spans="1:33" ht="49.5" customHeight="1" outlineLevel="3" x14ac:dyDescent="0.25">
      <c r="A857" s="16" t="s">
        <v>443</v>
      </c>
      <c r="B857" s="33" t="s">
        <v>731</v>
      </c>
      <c r="C857" s="34" t="s">
        <v>1</v>
      </c>
      <c r="D857" s="34" t="s">
        <v>1</v>
      </c>
      <c r="E857" s="34"/>
      <c r="F857" s="34"/>
      <c r="G857" s="34"/>
      <c r="H857" s="34"/>
      <c r="I857" s="34"/>
      <c r="J857" s="14">
        <v>0</v>
      </c>
      <c r="K857" s="14">
        <f t="shared" si="72"/>
        <v>50000</v>
      </c>
      <c r="L857" s="14">
        <f t="shared" ref="L857:M859" si="87">L858</f>
        <v>50000</v>
      </c>
      <c r="M857" s="14">
        <f t="shared" si="87"/>
        <v>50000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  <c r="AB857" s="5">
        <v>0</v>
      </c>
      <c r="AC857" s="6">
        <v>0.23619599999999999</v>
      </c>
      <c r="AD857" s="5">
        <v>0</v>
      </c>
      <c r="AE857" s="6">
        <v>0</v>
      </c>
      <c r="AF857" s="5">
        <v>0</v>
      </c>
      <c r="AG857" s="2"/>
    </row>
    <row r="858" spans="1:33" ht="50.25" customHeight="1" outlineLevel="4" x14ac:dyDescent="0.25">
      <c r="A858" s="16" t="s">
        <v>444</v>
      </c>
      <c r="B858" s="33" t="s">
        <v>732</v>
      </c>
      <c r="C858" s="34" t="s">
        <v>1</v>
      </c>
      <c r="D858" s="34" t="s">
        <v>1</v>
      </c>
      <c r="E858" s="34"/>
      <c r="F858" s="34"/>
      <c r="G858" s="34"/>
      <c r="H858" s="34"/>
      <c r="I858" s="34"/>
      <c r="J858" s="14">
        <v>0</v>
      </c>
      <c r="K858" s="14">
        <f t="shared" si="72"/>
        <v>50000</v>
      </c>
      <c r="L858" s="14">
        <f t="shared" si="87"/>
        <v>50000</v>
      </c>
      <c r="M858" s="14">
        <f t="shared" si="87"/>
        <v>50000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6">
        <v>0.23619599999999999</v>
      </c>
      <c r="AD858" s="5">
        <v>0</v>
      </c>
      <c r="AE858" s="6">
        <v>0</v>
      </c>
      <c r="AF858" s="5">
        <v>0</v>
      </c>
      <c r="AG858" s="2"/>
    </row>
    <row r="859" spans="1:33" ht="37.5" customHeight="1" outlineLevel="5" x14ac:dyDescent="0.25">
      <c r="A859" s="16" t="s">
        <v>50</v>
      </c>
      <c r="B859" s="33" t="s">
        <v>732</v>
      </c>
      <c r="C859" s="34" t="s">
        <v>3</v>
      </c>
      <c r="D859" s="34" t="s">
        <v>1</v>
      </c>
      <c r="E859" s="34"/>
      <c r="F859" s="34"/>
      <c r="G859" s="34"/>
      <c r="H859" s="34"/>
      <c r="I859" s="34"/>
      <c r="J859" s="14">
        <v>0</v>
      </c>
      <c r="K859" s="14">
        <f t="shared" si="72"/>
        <v>50000</v>
      </c>
      <c r="L859" s="14">
        <f t="shared" si="87"/>
        <v>50000</v>
      </c>
      <c r="M859" s="14">
        <f t="shared" si="87"/>
        <v>50000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6">
        <v>0.23619599999999999</v>
      </c>
      <c r="AD859" s="5">
        <v>0</v>
      </c>
      <c r="AE859" s="6">
        <v>0</v>
      </c>
      <c r="AF859" s="5">
        <v>0</v>
      </c>
      <c r="AG859" s="2"/>
    </row>
    <row r="860" spans="1:33" ht="30" outlineLevel="6" x14ac:dyDescent="0.25">
      <c r="A860" s="16" t="s">
        <v>82</v>
      </c>
      <c r="B860" s="33" t="s">
        <v>732</v>
      </c>
      <c r="C860" s="34" t="s">
        <v>5</v>
      </c>
      <c r="D860" s="34" t="s">
        <v>1</v>
      </c>
      <c r="E860" s="34"/>
      <c r="F860" s="34"/>
      <c r="G860" s="34"/>
      <c r="H860" s="34"/>
      <c r="I860" s="34"/>
      <c r="J860" s="14">
        <v>0</v>
      </c>
      <c r="K860" s="14">
        <f t="shared" si="72"/>
        <v>50000</v>
      </c>
      <c r="L860" s="14">
        <v>50000</v>
      </c>
      <c r="M860" s="14">
        <v>50000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6">
        <v>0.23619599999999999</v>
      </c>
      <c r="AD860" s="5">
        <v>0</v>
      </c>
      <c r="AE860" s="6">
        <v>0</v>
      </c>
      <c r="AF860" s="5">
        <v>0</v>
      </c>
      <c r="AG860" s="2"/>
    </row>
    <row r="861" spans="1:33" ht="49.5" customHeight="1" x14ac:dyDescent="0.25">
      <c r="A861" s="29" t="s">
        <v>445</v>
      </c>
      <c r="B861" s="30" t="s">
        <v>733</v>
      </c>
      <c r="C861" s="31" t="s">
        <v>1</v>
      </c>
      <c r="D861" s="31" t="s">
        <v>1</v>
      </c>
      <c r="E861" s="31"/>
      <c r="F861" s="31"/>
      <c r="G861" s="31"/>
      <c r="H861" s="31"/>
      <c r="I861" s="31"/>
      <c r="J861" s="32">
        <v>1674643.89</v>
      </c>
      <c r="K861" s="32">
        <f t="shared" si="72"/>
        <v>25806.709999999963</v>
      </c>
      <c r="L861" s="32">
        <f>L862+L866</f>
        <v>1700450.6</v>
      </c>
      <c r="M861" s="32">
        <f>M862+M866</f>
        <v>1700450.5999999999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6">
        <v>2.4772402008273859E-4</v>
      </c>
      <c r="AD861" s="5">
        <v>0</v>
      </c>
      <c r="AE861" s="6">
        <v>0</v>
      </c>
      <c r="AF861" s="5">
        <v>0</v>
      </c>
      <c r="AG861" s="2"/>
    </row>
    <row r="862" spans="1:33" ht="45" outlineLevel="3" x14ac:dyDescent="0.25">
      <c r="A862" s="16" t="s">
        <v>446</v>
      </c>
      <c r="B862" s="33" t="s">
        <v>734</v>
      </c>
      <c r="C862" s="34" t="s">
        <v>1</v>
      </c>
      <c r="D862" s="34" t="s">
        <v>1</v>
      </c>
      <c r="E862" s="34"/>
      <c r="F862" s="34"/>
      <c r="G862" s="34"/>
      <c r="H862" s="34"/>
      <c r="I862" s="34"/>
      <c r="J862" s="14">
        <v>1624643.89</v>
      </c>
      <c r="K862" s="14">
        <f t="shared" si="72"/>
        <v>36461.5</v>
      </c>
      <c r="L862" s="14">
        <f t="shared" ref="L862:M864" si="88">L863</f>
        <v>1650450.6</v>
      </c>
      <c r="M862" s="14">
        <f t="shared" si="88"/>
        <v>1661105.39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6">
        <v>0</v>
      </c>
      <c r="AD862" s="5">
        <v>0</v>
      </c>
      <c r="AE862" s="6">
        <v>0</v>
      </c>
      <c r="AF862" s="5">
        <v>0</v>
      </c>
      <c r="AG862" s="2"/>
    </row>
    <row r="863" spans="1:33" ht="31.5" customHeight="1" outlineLevel="4" x14ac:dyDescent="0.25">
      <c r="A863" s="16" t="s">
        <v>447</v>
      </c>
      <c r="B863" s="33" t="s">
        <v>735</v>
      </c>
      <c r="C863" s="34" t="s">
        <v>1</v>
      </c>
      <c r="D863" s="34" t="s">
        <v>1</v>
      </c>
      <c r="E863" s="34"/>
      <c r="F863" s="34"/>
      <c r="G863" s="34"/>
      <c r="H863" s="34"/>
      <c r="I863" s="34"/>
      <c r="J863" s="14">
        <v>1624643.89</v>
      </c>
      <c r="K863" s="14">
        <f t="shared" si="72"/>
        <v>36461.5</v>
      </c>
      <c r="L863" s="14">
        <f t="shared" si="88"/>
        <v>1650450.6</v>
      </c>
      <c r="M863" s="14">
        <f t="shared" si="88"/>
        <v>1661105.39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6">
        <v>0</v>
      </c>
      <c r="AD863" s="5">
        <v>0</v>
      </c>
      <c r="AE863" s="6">
        <v>0</v>
      </c>
      <c r="AF863" s="5">
        <v>0</v>
      </c>
      <c r="AG863" s="2"/>
    </row>
    <row r="864" spans="1:33" outlineLevel="5" x14ac:dyDescent="0.25">
      <c r="A864" s="16" t="s">
        <v>128</v>
      </c>
      <c r="B864" s="33" t="s">
        <v>735</v>
      </c>
      <c r="C864" s="34" t="s">
        <v>13</v>
      </c>
      <c r="D864" s="34" t="s">
        <v>1</v>
      </c>
      <c r="E864" s="34"/>
      <c r="F864" s="34"/>
      <c r="G864" s="34"/>
      <c r="H864" s="34"/>
      <c r="I864" s="34"/>
      <c r="J864" s="14">
        <v>1624643.89</v>
      </c>
      <c r="K864" s="14">
        <f t="shared" si="72"/>
        <v>36461.5</v>
      </c>
      <c r="L864" s="14">
        <f t="shared" si="88"/>
        <v>1650450.6</v>
      </c>
      <c r="M864" s="14">
        <f t="shared" si="88"/>
        <v>1661105.39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6">
        <v>0</v>
      </c>
      <c r="AD864" s="5">
        <v>0</v>
      </c>
      <c r="AE864" s="6">
        <v>0</v>
      </c>
      <c r="AF864" s="5">
        <v>0</v>
      </c>
      <c r="AG864" s="2"/>
    </row>
    <row r="865" spans="1:33" ht="49.5" customHeight="1" outlineLevel="6" x14ac:dyDescent="0.25">
      <c r="A865" s="16" t="s">
        <v>402</v>
      </c>
      <c r="B865" s="33" t="s">
        <v>735</v>
      </c>
      <c r="C865" s="34" t="s">
        <v>32</v>
      </c>
      <c r="D865" s="34" t="s">
        <v>1</v>
      </c>
      <c r="E865" s="34"/>
      <c r="F865" s="34"/>
      <c r="G865" s="34"/>
      <c r="H865" s="34"/>
      <c r="I865" s="34"/>
      <c r="J865" s="14">
        <v>1624643.89</v>
      </c>
      <c r="K865" s="14">
        <f t="shared" si="72"/>
        <v>36461.5</v>
      </c>
      <c r="L865" s="14">
        <v>1650450.6</v>
      </c>
      <c r="M865" s="14">
        <v>1661105.39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6">
        <v>0</v>
      </c>
      <c r="AD865" s="5">
        <v>0</v>
      </c>
      <c r="AE865" s="6">
        <v>0</v>
      </c>
      <c r="AF865" s="5">
        <v>0</v>
      </c>
      <c r="AG865" s="2"/>
    </row>
    <row r="866" spans="1:33" ht="49.5" customHeight="1" outlineLevel="3" x14ac:dyDescent="0.25">
      <c r="A866" s="16" t="s">
        <v>448</v>
      </c>
      <c r="B866" s="33" t="s">
        <v>736</v>
      </c>
      <c r="C866" s="34" t="s">
        <v>1</v>
      </c>
      <c r="D866" s="34" t="s">
        <v>1</v>
      </c>
      <c r="E866" s="34"/>
      <c r="F866" s="34"/>
      <c r="G866" s="34"/>
      <c r="H866" s="34"/>
      <c r="I866" s="34"/>
      <c r="J866" s="14">
        <v>50000</v>
      </c>
      <c r="K866" s="14">
        <f t="shared" si="72"/>
        <v>-10654.79</v>
      </c>
      <c r="L866" s="14">
        <f t="shared" ref="L866:M868" si="89">L867</f>
        <v>50000</v>
      </c>
      <c r="M866" s="14">
        <f t="shared" si="89"/>
        <v>39345.21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5">
        <v>0</v>
      </c>
      <c r="AC866" s="6">
        <v>9.5999999999999992E-3</v>
      </c>
      <c r="AD866" s="5">
        <v>0</v>
      </c>
      <c r="AE866" s="6">
        <v>0</v>
      </c>
      <c r="AF866" s="5">
        <v>0</v>
      </c>
      <c r="AG866" s="2"/>
    </row>
    <row r="867" spans="1:33" ht="48.75" customHeight="1" outlineLevel="4" x14ac:dyDescent="0.25">
      <c r="A867" s="16" t="s">
        <v>449</v>
      </c>
      <c r="B867" s="33" t="s">
        <v>737</v>
      </c>
      <c r="C867" s="34" t="s">
        <v>1</v>
      </c>
      <c r="D867" s="34" t="s">
        <v>1</v>
      </c>
      <c r="E867" s="34"/>
      <c r="F867" s="34"/>
      <c r="G867" s="34"/>
      <c r="H867" s="34"/>
      <c r="I867" s="34"/>
      <c r="J867" s="14">
        <v>50000</v>
      </c>
      <c r="K867" s="14">
        <f t="shared" si="72"/>
        <v>-10654.79</v>
      </c>
      <c r="L867" s="14">
        <f t="shared" si="89"/>
        <v>50000</v>
      </c>
      <c r="M867" s="14">
        <f t="shared" si="89"/>
        <v>39345.21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6">
        <v>9.5999999999999992E-3</v>
      </c>
      <c r="AD867" s="5">
        <v>0</v>
      </c>
      <c r="AE867" s="6">
        <v>0</v>
      </c>
      <c r="AF867" s="5">
        <v>0</v>
      </c>
      <c r="AG867" s="2"/>
    </row>
    <row r="868" spans="1:33" ht="33.75" customHeight="1" outlineLevel="5" x14ac:dyDescent="0.25">
      <c r="A868" s="16" t="s">
        <v>50</v>
      </c>
      <c r="B868" s="33" t="s">
        <v>737</v>
      </c>
      <c r="C868" s="34" t="s">
        <v>3</v>
      </c>
      <c r="D868" s="34" t="s">
        <v>1</v>
      </c>
      <c r="E868" s="34"/>
      <c r="F868" s="34"/>
      <c r="G868" s="34"/>
      <c r="H868" s="34"/>
      <c r="I868" s="34"/>
      <c r="J868" s="14">
        <v>50000</v>
      </c>
      <c r="K868" s="14">
        <f t="shared" si="72"/>
        <v>-10654.79</v>
      </c>
      <c r="L868" s="14">
        <f t="shared" si="89"/>
        <v>50000</v>
      </c>
      <c r="M868" s="14">
        <f t="shared" si="89"/>
        <v>39345.21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6">
        <v>9.5999999999999992E-3</v>
      </c>
      <c r="AD868" s="5">
        <v>0</v>
      </c>
      <c r="AE868" s="6">
        <v>0</v>
      </c>
      <c r="AF868" s="5">
        <v>0</v>
      </c>
      <c r="AG868" s="2"/>
    </row>
    <row r="869" spans="1:33" ht="30" outlineLevel="6" x14ac:dyDescent="0.25">
      <c r="A869" s="16" t="s">
        <v>52</v>
      </c>
      <c r="B869" s="33" t="s">
        <v>737</v>
      </c>
      <c r="C869" s="34" t="s">
        <v>5</v>
      </c>
      <c r="D869" s="34" t="s">
        <v>1</v>
      </c>
      <c r="E869" s="34"/>
      <c r="F869" s="34"/>
      <c r="G869" s="34"/>
      <c r="H869" s="34"/>
      <c r="I869" s="34"/>
      <c r="J869" s="14">
        <v>50000</v>
      </c>
      <c r="K869" s="14">
        <f t="shared" si="72"/>
        <v>-10654.79</v>
      </c>
      <c r="L869" s="14">
        <v>50000</v>
      </c>
      <c r="M869" s="14">
        <v>39345.21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6">
        <v>9.5999999999999992E-3</v>
      </c>
      <c r="AD869" s="5">
        <v>0</v>
      </c>
      <c r="AE869" s="6">
        <v>0</v>
      </c>
      <c r="AF869" s="5">
        <v>0</v>
      </c>
      <c r="AG869" s="2"/>
    </row>
    <row r="870" spans="1:33" ht="32.25" customHeight="1" x14ac:dyDescent="0.25">
      <c r="A870" s="29" t="s">
        <v>450</v>
      </c>
      <c r="B870" s="30" t="s">
        <v>738</v>
      </c>
      <c r="C870" s="31" t="s">
        <v>1</v>
      </c>
      <c r="D870" s="31" t="s">
        <v>1</v>
      </c>
      <c r="E870" s="31"/>
      <c r="F870" s="31"/>
      <c r="G870" s="31"/>
      <c r="H870" s="31"/>
      <c r="I870" s="31"/>
      <c r="J870" s="32">
        <v>126325808</v>
      </c>
      <c r="K870" s="32">
        <f t="shared" si="72"/>
        <v>-78947295</v>
      </c>
      <c r="L870" s="32">
        <f>L871+L880+L884+L894+L890</f>
        <v>56186061</v>
      </c>
      <c r="M870" s="32">
        <f>M871+M880+M884+M894+M890</f>
        <v>47378513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  <c r="AB870" s="5">
        <v>0</v>
      </c>
      <c r="AC870" s="6">
        <v>0.71095346200386</v>
      </c>
      <c r="AD870" s="5">
        <v>0</v>
      </c>
      <c r="AE870" s="6">
        <v>0</v>
      </c>
      <c r="AF870" s="5">
        <v>0</v>
      </c>
      <c r="AG870" s="2"/>
    </row>
    <row r="871" spans="1:33" ht="30" outlineLevel="3" x14ac:dyDescent="0.25">
      <c r="A871" s="16" t="s">
        <v>451</v>
      </c>
      <c r="B871" s="33" t="s">
        <v>739</v>
      </c>
      <c r="C871" s="34" t="s">
        <v>1</v>
      </c>
      <c r="D871" s="34" t="s">
        <v>1</v>
      </c>
      <c r="E871" s="34"/>
      <c r="F871" s="34"/>
      <c r="G871" s="34"/>
      <c r="H871" s="34"/>
      <c r="I871" s="34"/>
      <c r="J871" s="14">
        <v>42116019</v>
      </c>
      <c r="K871" s="14">
        <f t="shared" si="72"/>
        <v>-35373064</v>
      </c>
      <c r="L871" s="14">
        <f>L872+L877</f>
        <v>6742955</v>
      </c>
      <c r="M871" s="14">
        <f>M872+M877</f>
        <v>6742955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  <c r="AB871" s="5">
        <v>0</v>
      </c>
      <c r="AC871" s="6">
        <v>0.88536349691245708</v>
      </c>
      <c r="AD871" s="5">
        <v>0</v>
      </c>
      <c r="AE871" s="6">
        <v>0</v>
      </c>
      <c r="AF871" s="5">
        <v>0</v>
      </c>
      <c r="AG871" s="2"/>
    </row>
    <row r="872" spans="1:33" ht="30" outlineLevel="4" x14ac:dyDescent="0.25">
      <c r="A872" s="16" t="s">
        <v>452</v>
      </c>
      <c r="B872" s="33" t="s">
        <v>740</v>
      </c>
      <c r="C872" s="34" t="s">
        <v>1</v>
      </c>
      <c r="D872" s="34" t="s">
        <v>1</v>
      </c>
      <c r="E872" s="34"/>
      <c r="F872" s="34"/>
      <c r="G872" s="34"/>
      <c r="H872" s="34"/>
      <c r="I872" s="34"/>
      <c r="J872" s="14">
        <v>7694300</v>
      </c>
      <c r="K872" s="14">
        <f t="shared" si="72"/>
        <v>-951345</v>
      </c>
      <c r="L872" s="14">
        <f>L873+L875</f>
        <v>6742955</v>
      </c>
      <c r="M872" s="14">
        <f>M873+M875</f>
        <v>6742955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6">
        <v>0.62387066869565222</v>
      </c>
      <c r="AD872" s="5">
        <v>0</v>
      </c>
      <c r="AE872" s="6">
        <v>0</v>
      </c>
      <c r="AF872" s="5">
        <v>0</v>
      </c>
      <c r="AG872" s="2"/>
    </row>
    <row r="873" spans="1:33" ht="31.5" customHeight="1" outlineLevel="5" x14ac:dyDescent="0.25">
      <c r="A873" s="16" t="s">
        <v>50</v>
      </c>
      <c r="B873" s="33" t="s">
        <v>740</v>
      </c>
      <c r="C873" s="34" t="s">
        <v>3</v>
      </c>
      <c r="D873" s="34" t="s">
        <v>1</v>
      </c>
      <c r="E873" s="34"/>
      <c r="F873" s="34"/>
      <c r="G873" s="34"/>
      <c r="H873" s="34"/>
      <c r="I873" s="34"/>
      <c r="J873" s="14">
        <v>1500000</v>
      </c>
      <c r="K873" s="14">
        <f t="shared" si="72"/>
        <v>-500000</v>
      </c>
      <c r="L873" s="14">
        <f>L874</f>
        <v>1000000</v>
      </c>
      <c r="M873" s="14">
        <f>M874</f>
        <v>1000000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6">
        <v>0.44193317999999998</v>
      </c>
      <c r="AD873" s="5">
        <v>0</v>
      </c>
      <c r="AE873" s="6">
        <v>0</v>
      </c>
      <c r="AF873" s="5">
        <v>0</v>
      </c>
      <c r="AG873" s="2"/>
    </row>
    <row r="874" spans="1:33" ht="30" outlineLevel="6" x14ac:dyDescent="0.25">
      <c r="A874" s="16" t="s">
        <v>82</v>
      </c>
      <c r="B874" s="33" t="s">
        <v>740</v>
      </c>
      <c r="C874" s="34" t="s">
        <v>5</v>
      </c>
      <c r="D874" s="34" t="s">
        <v>1</v>
      </c>
      <c r="E874" s="34"/>
      <c r="F874" s="34"/>
      <c r="G874" s="34"/>
      <c r="H874" s="34"/>
      <c r="I874" s="34"/>
      <c r="J874" s="14">
        <v>1500000</v>
      </c>
      <c r="K874" s="14">
        <f t="shared" si="72"/>
        <v>-500000</v>
      </c>
      <c r="L874" s="14">
        <v>1000000</v>
      </c>
      <c r="M874" s="14">
        <v>1000000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6">
        <v>0.44193317999999998</v>
      </c>
      <c r="AD874" s="5">
        <v>0</v>
      </c>
      <c r="AE874" s="6">
        <v>0</v>
      </c>
      <c r="AF874" s="5">
        <v>0</v>
      </c>
      <c r="AG874" s="2"/>
    </row>
    <row r="875" spans="1:33" outlineLevel="5" x14ac:dyDescent="0.25">
      <c r="A875" s="16" t="s">
        <v>65</v>
      </c>
      <c r="B875" s="33" t="s">
        <v>740</v>
      </c>
      <c r="C875" s="34" t="s">
        <v>9</v>
      </c>
      <c r="D875" s="34" t="s">
        <v>1</v>
      </c>
      <c r="E875" s="34"/>
      <c r="F875" s="34"/>
      <c r="G875" s="34"/>
      <c r="H875" s="34"/>
      <c r="I875" s="34"/>
      <c r="J875" s="14">
        <v>6194300</v>
      </c>
      <c r="K875" s="14">
        <f t="shared" si="72"/>
        <v>-451345</v>
      </c>
      <c r="L875" s="14">
        <f>L876</f>
        <v>5742955</v>
      </c>
      <c r="M875" s="14">
        <f>M876</f>
        <v>5742955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6">
        <v>0.65116129199999995</v>
      </c>
      <c r="AD875" s="5">
        <v>0</v>
      </c>
      <c r="AE875" s="6">
        <v>0</v>
      </c>
      <c r="AF875" s="5">
        <v>0</v>
      </c>
      <c r="AG875" s="2"/>
    </row>
    <row r="876" spans="1:33" outlineLevel="6" x14ac:dyDescent="0.25">
      <c r="A876" s="16" t="s">
        <v>69</v>
      </c>
      <c r="B876" s="33" t="s">
        <v>740</v>
      </c>
      <c r="C876" s="34" t="s">
        <v>12</v>
      </c>
      <c r="D876" s="34" t="s">
        <v>1</v>
      </c>
      <c r="E876" s="34"/>
      <c r="F876" s="34"/>
      <c r="G876" s="34"/>
      <c r="H876" s="34"/>
      <c r="I876" s="34"/>
      <c r="J876" s="14">
        <v>6194300</v>
      </c>
      <c r="K876" s="14">
        <f t="shared" ref="K876:K939" si="90">M876-J876</f>
        <v>-451345</v>
      </c>
      <c r="L876" s="14">
        <v>5742955</v>
      </c>
      <c r="M876" s="14">
        <v>5742955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  <c r="AB876" s="5">
        <v>0</v>
      </c>
      <c r="AC876" s="6">
        <v>0.65116129199999995</v>
      </c>
      <c r="AD876" s="5">
        <v>0</v>
      </c>
      <c r="AE876" s="6">
        <v>0</v>
      </c>
      <c r="AF876" s="5">
        <v>0</v>
      </c>
      <c r="AG876" s="2"/>
    </row>
    <row r="877" spans="1:33" ht="34.5" hidden="1" customHeight="1" outlineLevel="4" x14ac:dyDescent="0.25">
      <c r="A877" s="16" t="s">
        <v>453</v>
      </c>
      <c r="B877" s="33" t="s">
        <v>741</v>
      </c>
      <c r="C877" s="34" t="s">
        <v>1</v>
      </c>
      <c r="D877" s="34" t="s">
        <v>1</v>
      </c>
      <c r="E877" s="34"/>
      <c r="F877" s="34"/>
      <c r="G877" s="34"/>
      <c r="H877" s="34"/>
      <c r="I877" s="34"/>
      <c r="J877" s="14">
        <v>34421719</v>
      </c>
      <c r="K877" s="14">
        <f t="shared" si="90"/>
        <v>-34421719</v>
      </c>
      <c r="L877" s="14">
        <f>L878</f>
        <v>0</v>
      </c>
      <c r="M877" s="14">
        <f>M878</f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6">
        <v>0.94753138316213237</v>
      </c>
      <c r="AD877" s="5">
        <v>0</v>
      </c>
      <c r="AE877" s="6">
        <v>0</v>
      </c>
      <c r="AF877" s="5">
        <v>0</v>
      </c>
      <c r="AG877" s="2"/>
    </row>
    <row r="878" spans="1:33" hidden="1" outlineLevel="5" x14ac:dyDescent="0.25">
      <c r="A878" s="16" t="s">
        <v>65</v>
      </c>
      <c r="B878" s="33" t="s">
        <v>741</v>
      </c>
      <c r="C878" s="34" t="s">
        <v>9</v>
      </c>
      <c r="D878" s="34" t="s">
        <v>1</v>
      </c>
      <c r="E878" s="34"/>
      <c r="F878" s="34"/>
      <c r="G878" s="34"/>
      <c r="H878" s="34"/>
      <c r="I878" s="34"/>
      <c r="J878" s="14">
        <v>34421719</v>
      </c>
      <c r="K878" s="14">
        <f t="shared" si="90"/>
        <v>-34421719</v>
      </c>
      <c r="L878" s="14">
        <f>L879</f>
        <v>0</v>
      </c>
      <c r="M878" s="14">
        <f>M879</f>
        <v>0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  <c r="AB878" s="5">
        <v>0</v>
      </c>
      <c r="AC878" s="6">
        <v>0.94753138316213237</v>
      </c>
      <c r="AD878" s="5">
        <v>0</v>
      </c>
      <c r="AE878" s="6">
        <v>0</v>
      </c>
      <c r="AF878" s="5">
        <v>0</v>
      </c>
      <c r="AG878" s="2"/>
    </row>
    <row r="879" spans="1:33" hidden="1" outlineLevel="6" x14ac:dyDescent="0.25">
      <c r="A879" s="16" t="s">
        <v>69</v>
      </c>
      <c r="B879" s="33" t="s">
        <v>741</v>
      </c>
      <c r="C879" s="34" t="s">
        <v>12</v>
      </c>
      <c r="D879" s="34" t="s">
        <v>1</v>
      </c>
      <c r="E879" s="34"/>
      <c r="F879" s="34"/>
      <c r="G879" s="34"/>
      <c r="H879" s="34"/>
      <c r="I879" s="34"/>
      <c r="J879" s="14">
        <v>34421719</v>
      </c>
      <c r="K879" s="14">
        <f t="shared" si="90"/>
        <v>-34421719</v>
      </c>
      <c r="L879" s="14"/>
      <c r="M879" s="14"/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0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6">
        <v>0.94753138316213237</v>
      </c>
      <c r="AD879" s="5">
        <v>0</v>
      </c>
      <c r="AE879" s="6">
        <v>0</v>
      </c>
      <c r="AF879" s="5">
        <v>0</v>
      </c>
      <c r="AG879" s="2"/>
    </row>
    <row r="880" spans="1:33" ht="35.25" customHeight="1" outlineLevel="3" collapsed="1" x14ac:dyDescent="0.25">
      <c r="A880" s="16" t="s">
        <v>454</v>
      </c>
      <c r="B880" s="33" t="s">
        <v>742</v>
      </c>
      <c r="C880" s="34" t="s">
        <v>1</v>
      </c>
      <c r="D880" s="34" t="s">
        <v>1</v>
      </c>
      <c r="E880" s="34"/>
      <c r="F880" s="34"/>
      <c r="G880" s="34"/>
      <c r="H880" s="34"/>
      <c r="I880" s="34"/>
      <c r="J880" s="14">
        <v>50000</v>
      </c>
      <c r="K880" s="14">
        <f t="shared" si="90"/>
        <v>350000</v>
      </c>
      <c r="L880" s="14">
        <f t="shared" ref="L880:M882" si="91">L881</f>
        <v>400000</v>
      </c>
      <c r="M880" s="14">
        <f t="shared" si="91"/>
        <v>400000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6">
        <v>4.2000000000000003E-2</v>
      </c>
      <c r="AD880" s="5">
        <v>0</v>
      </c>
      <c r="AE880" s="6">
        <v>0</v>
      </c>
      <c r="AF880" s="5">
        <v>0</v>
      </c>
      <c r="AG880" s="2"/>
    </row>
    <row r="881" spans="1:33" ht="30" outlineLevel="4" x14ac:dyDescent="0.25">
      <c r="A881" s="16" t="s">
        <v>455</v>
      </c>
      <c r="B881" s="33" t="s">
        <v>743</v>
      </c>
      <c r="C881" s="34" t="s">
        <v>1</v>
      </c>
      <c r="D881" s="34" t="s">
        <v>1</v>
      </c>
      <c r="E881" s="34"/>
      <c r="F881" s="34"/>
      <c r="G881" s="34"/>
      <c r="H881" s="34"/>
      <c r="I881" s="34"/>
      <c r="J881" s="14">
        <v>50000</v>
      </c>
      <c r="K881" s="14">
        <f t="shared" si="90"/>
        <v>350000</v>
      </c>
      <c r="L881" s="14">
        <f t="shared" si="91"/>
        <v>400000</v>
      </c>
      <c r="M881" s="14">
        <f t="shared" si="91"/>
        <v>400000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6">
        <v>4.2000000000000003E-2</v>
      </c>
      <c r="AD881" s="5">
        <v>0</v>
      </c>
      <c r="AE881" s="6">
        <v>0</v>
      </c>
      <c r="AF881" s="5">
        <v>0</v>
      </c>
      <c r="AG881" s="2"/>
    </row>
    <row r="882" spans="1:33" ht="35.25" customHeight="1" outlineLevel="5" x14ac:dyDescent="0.25">
      <c r="A882" s="16" t="s">
        <v>51</v>
      </c>
      <c r="B882" s="33" t="s">
        <v>743</v>
      </c>
      <c r="C882" s="34" t="s">
        <v>3</v>
      </c>
      <c r="D882" s="34" t="s">
        <v>1</v>
      </c>
      <c r="E882" s="34"/>
      <c r="F882" s="34"/>
      <c r="G882" s="34"/>
      <c r="H882" s="34"/>
      <c r="I882" s="34"/>
      <c r="J882" s="14">
        <v>50000</v>
      </c>
      <c r="K882" s="14">
        <f t="shared" si="90"/>
        <v>350000</v>
      </c>
      <c r="L882" s="14">
        <f t="shared" si="91"/>
        <v>400000</v>
      </c>
      <c r="M882" s="14">
        <f t="shared" si="91"/>
        <v>400000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0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6">
        <v>4.2000000000000003E-2</v>
      </c>
      <c r="AD882" s="5">
        <v>0</v>
      </c>
      <c r="AE882" s="6">
        <v>0</v>
      </c>
      <c r="AF882" s="5">
        <v>0</v>
      </c>
      <c r="AG882" s="2"/>
    </row>
    <row r="883" spans="1:33" ht="30" outlineLevel="6" x14ac:dyDescent="0.25">
      <c r="A883" s="16" t="s">
        <v>82</v>
      </c>
      <c r="B883" s="33" t="s">
        <v>743</v>
      </c>
      <c r="C883" s="34" t="s">
        <v>5</v>
      </c>
      <c r="D883" s="34" t="s">
        <v>1</v>
      </c>
      <c r="E883" s="34"/>
      <c r="F883" s="34"/>
      <c r="G883" s="34"/>
      <c r="H883" s="34"/>
      <c r="I883" s="34"/>
      <c r="J883" s="14">
        <v>50000</v>
      </c>
      <c r="K883" s="14">
        <f t="shared" si="90"/>
        <v>350000</v>
      </c>
      <c r="L883" s="14">
        <v>400000</v>
      </c>
      <c r="M883" s="14">
        <v>400000</v>
      </c>
      <c r="N883" s="5">
        <v>0</v>
      </c>
      <c r="O883" s="5">
        <v>0</v>
      </c>
      <c r="P883" s="5">
        <v>0</v>
      </c>
      <c r="Q883" s="5">
        <v>0</v>
      </c>
      <c r="R883" s="5">
        <v>0</v>
      </c>
      <c r="S883" s="5">
        <v>0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6">
        <v>4.2000000000000003E-2</v>
      </c>
      <c r="AD883" s="5">
        <v>0</v>
      </c>
      <c r="AE883" s="6">
        <v>0</v>
      </c>
      <c r="AF883" s="5">
        <v>0</v>
      </c>
      <c r="AG883" s="2"/>
    </row>
    <row r="884" spans="1:33" ht="30" outlineLevel="3" x14ac:dyDescent="0.25">
      <c r="A884" s="16" t="s">
        <v>456</v>
      </c>
      <c r="B884" s="33" t="s">
        <v>744</v>
      </c>
      <c r="C884" s="34" t="s">
        <v>1</v>
      </c>
      <c r="D884" s="34" t="s">
        <v>1</v>
      </c>
      <c r="E884" s="34"/>
      <c r="F884" s="34"/>
      <c r="G884" s="34"/>
      <c r="H884" s="34"/>
      <c r="I884" s="34"/>
      <c r="J884" s="14">
        <v>2000000</v>
      </c>
      <c r="K884" s="14">
        <f t="shared" si="90"/>
        <v>300000</v>
      </c>
      <c r="L884" s="14">
        <f>L885</f>
        <v>2300000</v>
      </c>
      <c r="M884" s="14">
        <f>M885</f>
        <v>2300000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  <c r="AB884" s="5">
        <v>0</v>
      </c>
      <c r="AC884" s="6">
        <v>0.55992940000000002</v>
      </c>
      <c r="AD884" s="5">
        <v>0</v>
      </c>
      <c r="AE884" s="6">
        <v>0</v>
      </c>
      <c r="AF884" s="5">
        <v>0</v>
      </c>
      <c r="AG884" s="2"/>
    </row>
    <row r="885" spans="1:33" outlineLevel="4" x14ac:dyDescent="0.25">
      <c r="A885" s="16" t="s">
        <v>457</v>
      </c>
      <c r="B885" s="33" t="s">
        <v>745</v>
      </c>
      <c r="C885" s="34" t="s">
        <v>1</v>
      </c>
      <c r="D885" s="34" t="s">
        <v>1</v>
      </c>
      <c r="E885" s="34"/>
      <c r="F885" s="34"/>
      <c r="G885" s="34"/>
      <c r="H885" s="34"/>
      <c r="I885" s="34"/>
      <c r="J885" s="14">
        <v>2000000</v>
      </c>
      <c r="K885" s="14">
        <f t="shared" si="90"/>
        <v>300000</v>
      </c>
      <c r="L885" s="14">
        <f>L886+L888</f>
        <v>2300000</v>
      </c>
      <c r="M885" s="14">
        <f>M886+M888</f>
        <v>2300000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6">
        <v>0.55992940000000002</v>
      </c>
      <c r="AD885" s="5">
        <v>0</v>
      </c>
      <c r="AE885" s="6">
        <v>0</v>
      </c>
      <c r="AF885" s="5">
        <v>0</v>
      </c>
      <c r="AG885" s="2"/>
    </row>
    <row r="886" spans="1:33" ht="33.75" customHeight="1" outlineLevel="5" x14ac:dyDescent="0.25">
      <c r="A886" s="16" t="s">
        <v>51</v>
      </c>
      <c r="B886" s="33" t="s">
        <v>745</v>
      </c>
      <c r="C886" s="34" t="s">
        <v>3</v>
      </c>
      <c r="D886" s="34" t="s">
        <v>1</v>
      </c>
      <c r="E886" s="34"/>
      <c r="F886" s="34"/>
      <c r="G886" s="34"/>
      <c r="H886" s="34"/>
      <c r="I886" s="34"/>
      <c r="J886" s="14">
        <v>20000</v>
      </c>
      <c r="K886" s="14">
        <f t="shared" si="90"/>
        <v>0</v>
      </c>
      <c r="L886" s="14">
        <f>L887</f>
        <v>20000</v>
      </c>
      <c r="M886" s="14">
        <f>M887</f>
        <v>20000</v>
      </c>
      <c r="N886" s="5">
        <v>0</v>
      </c>
      <c r="O886" s="5">
        <v>0</v>
      </c>
      <c r="P886" s="5">
        <v>0</v>
      </c>
      <c r="Q886" s="5">
        <v>0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  <c r="AB886" s="5">
        <v>0</v>
      </c>
      <c r="AC886" s="6">
        <v>0.64293999999999996</v>
      </c>
      <c r="AD886" s="5">
        <v>0</v>
      </c>
      <c r="AE886" s="6">
        <v>0</v>
      </c>
      <c r="AF886" s="5">
        <v>0</v>
      </c>
      <c r="AG886" s="2"/>
    </row>
    <row r="887" spans="1:33" ht="30" outlineLevel="6" x14ac:dyDescent="0.25">
      <c r="A887" s="16" t="s">
        <v>52</v>
      </c>
      <c r="B887" s="33" t="s">
        <v>745</v>
      </c>
      <c r="C887" s="34" t="s">
        <v>5</v>
      </c>
      <c r="D887" s="34" t="s">
        <v>1</v>
      </c>
      <c r="E887" s="34"/>
      <c r="F887" s="34"/>
      <c r="G887" s="34"/>
      <c r="H887" s="34"/>
      <c r="I887" s="34"/>
      <c r="J887" s="14">
        <v>20000</v>
      </c>
      <c r="K887" s="14">
        <f t="shared" si="90"/>
        <v>0</v>
      </c>
      <c r="L887" s="14">
        <v>20000</v>
      </c>
      <c r="M887" s="14">
        <v>20000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6">
        <v>0.64293999999999996</v>
      </c>
      <c r="AD887" s="5">
        <v>0</v>
      </c>
      <c r="AE887" s="6">
        <v>0</v>
      </c>
      <c r="AF887" s="5">
        <v>0</v>
      </c>
      <c r="AG887" s="2"/>
    </row>
    <row r="888" spans="1:33" outlineLevel="5" x14ac:dyDescent="0.25">
      <c r="A888" s="16" t="s">
        <v>65</v>
      </c>
      <c r="B888" s="33" t="s">
        <v>745</v>
      </c>
      <c r="C888" s="34" t="s">
        <v>9</v>
      </c>
      <c r="D888" s="34" t="s">
        <v>1</v>
      </c>
      <c r="E888" s="34"/>
      <c r="F888" s="34"/>
      <c r="G888" s="34"/>
      <c r="H888" s="34"/>
      <c r="I888" s="34"/>
      <c r="J888" s="14">
        <v>1980000</v>
      </c>
      <c r="K888" s="14">
        <f t="shared" si="90"/>
        <v>300000</v>
      </c>
      <c r="L888" s="14">
        <f>L889</f>
        <v>2280000</v>
      </c>
      <c r="M888" s="14">
        <f>M889</f>
        <v>2280000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6">
        <v>0.55909090909090908</v>
      </c>
      <c r="AD888" s="5">
        <v>0</v>
      </c>
      <c r="AE888" s="6">
        <v>0</v>
      </c>
      <c r="AF888" s="5">
        <v>0</v>
      </c>
      <c r="AG888" s="2"/>
    </row>
    <row r="889" spans="1:33" outlineLevel="6" x14ac:dyDescent="0.25">
      <c r="A889" s="16" t="s">
        <v>84</v>
      </c>
      <c r="B889" s="33" t="s">
        <v>745</v>
      </c>
      <c r="C889" s="34" t="s">
        <v>12</v>
      </c>
      <c r="D889" s="34" t="s">
        <v>1</v>
      </c>
      <c r="E889" s="34"/>
      <c r="F889" s="34"/>
      <c r="G889" s="34"/>
      <c r="H889" s="34"/>
      <c r="I889" s="34"/>
      <c r="J889" s="14">
        <v>1980000</v>
      </c>
      <c r="K889" s="14">
        <f t="shared" si="90"/>
        <v>300000</v>
      </c>
      <c r="L889" s="14">
        <v>2280000</v>
      </c>
      <c r="M889" s="14">
        <v>2280000</v>
      </c>
      <c r="N889" s="5">
        <v>0</v>
      </c>
      <c r="O889" s="5">
        <v>0</v>
      </c>
      <c r="P889" s="5">
        <v>0</v>
      </c>
      <c r="Q889" s="5">
        <v>0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  <c r="AB889" s="5">
        <v>0</v>
      </c>
      <c r="AC889" s="6">
        <v>0.55909090909090908</v>
      </c>
      <c r="AD889" s="5">
        <v>0</v>
      </c>
      <c r="AE889" s="6">
        <v>0</v>
      </c>
      <c r="AF889" s="5">
        <v>0</v>
      </c>
      <c r="AG889" s="2"/>
    </row>
    <row r="890" spans="1:33" ht="32.25" customHeight="1" outlineLevel="3" x14ac:dyDescent="0.25">
      <c r="A890" s="16" t="s">
        <v>844</v>
      </c>
      <c r="B890" s="33" t="s">
        <v>842</v>
      </c>
      <c r="C890" s="34" t="s">
        <v>1</v>
      </c>
      <c r="D890" s="34" t="s">
        <v>1</v>
      </c>
      <c r="E890" s="34"/>
      <c r="F890" s="34"/>
      <c r="G890" s="34"/>
      <c r="H890" s="34"/>
      <c r="I890" s="34"/>
      <c r="J890" s="14">
        <v>21443257</v>
      </c>
      <c r="K890" s="14">
        <f t="shared" ref="K890:K893" si="92">M890-J890</f>
        <v>4737764</v>
      </c>
      <c r="L890" s="14">
        <f t="shared" ref="L890:M892" si="93">L891</f>
        <v>26181021</v>
      </c>
      <c r="M890" s="14">
        <f t="shared" si="93"/>
        <v>26181021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  <c r="AB890" s="5">
        <v>0</v>
      </c>
      <c r="AC890" s="6">
        <v>0.69982878400669413</v>
      </c>
      <c r="AD890" s="5">
        <v>0</v>
      </c>
      <c r="AE890" s="6">
        <v>0</v>
      </c>
      <c r="AF890" s="5">
        <v>0</v>
      </c>
      <c r="AG890" s="2"/>
    </row>
    <row r="891" spans="1:33" ht="289.5" customHeight="1" outlineLevel="4" x14ac:dyDescent="0.25">
      <c r="A891" s="16" t="s">
        <v>845</v>
      </c>
      <c r="B891" s="33" t="s">
        <v>843</v>
      </c>
      <c r="C891" s="34" t="s">
        <v>1</v>
      </c>
      <c r="D891" s="34" t="s">
        <v>1</v>
      </c>
      <c r="E891" s="34"/>
      <c r="F891" s="34"/>
      <c r="G891" s="34"/>
      <c r="H891" s="34"/>
      <c r="I891" s="34"/>
      <c r="J891" s="14">
        <v>21443257</v>
      </c>
      <c r="K891" s="14">
        <f t="shared" si="92"/>
        <v>4737764</v>
      </c>
      <c r="L891" s="14">
        <f t="shared" si="93"/>
        <v>26181021</v>
      </c>
      <c r="M891" s="14">
        <f t="shared" si="93"/>
        <v>26181021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5">
        <v>0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0</v>
      </c>
      <c r="AB891" s="5">
        <v>0</v>
      </c>
      <c r="AC891" s="6">
        <v>0.69982878400669413</v>
      </c>
      <c r="AD891" s="5">
        <v>0</v>
      </c>
      <c r="AE891" s="6">
        <v>0</v>
      </c>
      <c r="AF891" s="5">
        <v>0</v>
      </c>
      <c r="AG891" s="2"/>
    </row>
    <row r="892" spans="1:33" ht="30" outlineLevel="5" x14ac:dyDescent="0.25">
      <c r="A892" s="16" t="s">
        <v>388</v>
      </c>
      <c r="B892" s="33" t="s">
        <v>843</v>
      </c>
      <c r="C892" s="34" t="s">
        <v>30</v>
      </c>
      <c r="D892" s="34" t="s">
        <v>1</v>
      </c>
      <c r="E892" s="34"/>
      <c r="F892" s="34"/>
      <c r="G892" s="34"/>
      <c r="H892" s="34"/>
      <c r="I892" s="34"/>
      <c r="J892" s="14">
        <v>21443257</v>
      </c>
      <c r="K892" s="14">
        <f t="shared" si="92"/>
        <v>4737764</v>
      </c>
      <c r="L892" s="14">
        <f t="shared" si="93"/>
        <v>26181021</v>
      </c>
      <c r="M892" s="14">
        <f t="shared" si="93"/>
        <v>26181021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  <c r="AB892" s="5">
        <v>0</v>
      </c>
      <c r="AC892" s="6">
        <v>0.69982878400669413</v>
      </c>
      <c r="AD892" s="5">
        <v>0</v>
      </c>
      <c r="AE892" s="6">
        <v>0</v>
      </c>
      <c r="AF892" s="5">
        <v>0</v>
      </c>
      <c r="AG892" s="2"/>
    </row>
    <row r="893" spans="1:33" outlineLevel="6" x14ac:dyDescent="0.25">
      <c r="A893" s="16" t="s">
        <v>461</v>
      </c>
      <c r="B893" s="33" t="s">
        <v>843</v>
      </c>
      <c r="C893" s="34" t="s">
        <v>35</v>
      </c>
      <c r="D893" s="34" t="s">
        <v>1</v>
      </c>
      <c r="E893" s="34"/>
      <c r="F893" s="34"/>
      <c r="G893" s="34"/>
      <c r="H893" s="34"/>
      <c r="I893" s="34"/>
      <c r="J893" s="14">
        <v>21443257</v>
      </c>
      <c r="K893" s="14">
        <f t="shared" si="92"/>
        <v>4737764</v>
      </c>
      <c r="L893" s="14">
        <v>26181021</v>
      </c>
      <c r="M893" s="14">
        <v>26181021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0</v>
      </c>
      <c r="AB893" s="5">
        <v>0</v>
      </c>
      <c r="AC893" s="6">
        <v>0.69982878400669413</v>
      </c>
      <c r="AD893" s="5">
        <v>0</v>
      </c>
      <c r="AE893" s="6">
        <v>0</v>
      </c>
      <c r="AF893" s="5">
        <v>0</v>
      </c>
      <c r="AG893" s="2"/>
    </row>
    <row r="894" spans="1:33" ht="30" outlineLevel="3" x14ac:dyDescent="0.25">
      <c r="A894" s="16" t="s">
        <v>458</v>
      </c>
      <c r="B894" s="33" t="s">
        <v>746</v>
      </c>
      <c r="C894" s="34" t="s">
        <v>1</v>
      </c>
      <c r="D894" s="34" t="s">
        <v>1</v>
      </c>
      <c r="E894" s="34"/>
      <c r="F894" s="34"/>
      <c r="G894" s="34"/>
      <c r="H894" s="34"/>
      <c r="I894" s="34"/>
      <c r="J894" s="14">
        <v>60716532</v>
      </c>
      <c r="K894" s="14">
        <f t="shared" si="90"/>
        <v>-48961995</v>
      </c>
      <c r="L894" s="14">
        <f>L895+L900+L903</f>
        <v>20562085</v>
      </c>
      <c r="M894" s="14">
        <f>M895+M900+M903</f>
        <v>11754537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  <c r="AB894" s="5">
        <v>0</v>
      </c>
      <c r="AC894" s="6">
        <v>0.53405343516355253</v>
      </c>
      <c r="AD894" s="5">
        <v>0</v>
      </c>
      <c r="AE894" s="6">
        <v>0</v>
      </c>
      <c r="AF894" s="5">
        <v>0</v>
      </c>
      <c r="AG894" s="2"/>
    </row>
    <row r="895" spans="1:33" ht="30" outlineLevel="4" x14ac:dyDescent="0.25">
      <c r="A895" s="16" t="s">
        <v>452</v>
      </c>
      <c r="B895" s="33" t="s">
        <v>747</v>
      </c>
      <c r="C895" s="34" t="s">
        <v>1</v>
      </c>
      <c r="D895" s="34" t="s">
        <v>1</v>
      </c>
      <c r="E895" s="34"/>
      <c r="F895" s="34"/>
      <c r="G895" s="34"/>
      <c r="H895" s="34"/>
      <c r="I895" s="34"/>
      <c r="J895" s="14">
        <v>20765253</v>
      </c>
      <c r="K895" s="14">
        <f t="shared" si="90"/>
        <v>-10002668</v>
      </c>
      <c r="L895" s="14">
        <f>L896+L898</f>
        <v>10762585</v>
      </c>
      <c r="M895" s="14">
        <f>M896+M898</f>
        <v>10762585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  <c r="AB895" s="5">
        <v>0</v>
      </c>
      <c r="AC895" s="6">
        <v>0.52728682565386042</v>
      </c>
      <c r="AD895" s="5">
        <v>0</v>
      </c>
      <c r="AE895" s="6">
        <v>0</v>
      </c>
      <c r="AF895" s="5">
        <v>0</v>
      </c>
      <c r="AG895" s="2"/>
    </row>
    <row r="896" spans="1:33" ht="33" customHeight="1" outlineLevel="5" x14ac:dyDescent="0.25">
      <c r="A896" s="16" t="s">
        <v>51</v>
      </c>
      <c r="B896" s="33" t="s">
        <v>747</v>
      </c>
      <c r="C896" s="34" t="s">
        <v>3</v>
      </c>
      <c r="D896" s="34" t="s">
        <v>1</v>
      </c>
      <c r="E896" s="34"/>
      <c r="F896" s="34"/>
      <c r="G896" s="34"/>
      <c r="H896" s="34"/>
      <c r="I896" s="34"/>
      <c r="J896" s="14">
        <v>200000</v>
      </c>
      <c r="K896" s="14">
        <f t="shared" si="90"/>
        <v>-70000</v>
      </c>
      <c r="L896" s="14">
        <f>L897</f>
        <v>130000</v>
      </c>
      <c r="M896" s="14">
        <f>M897</f>
        <v>130000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6">
        <v>0.33785999999999999</v>
      </c>
      <c r="AD896" s="5">
        <v>0</v>
      </c>
      <c r="AE896" s="6">
        <v>0</v>
      </c>
      <c r="AF896" s="5">
        <v>0</v>
      </c>
      <c r="AG896" s="2"/>
    </row>
    <row r="897" spans="1:33" ht="30" outlineLevel="6" x14ac:dyDescent="0.25">
      <c r="A897" s="16" t="s">
        <v>52</v>
      </c>
      <c r="B897" s="33" t="s">
        <v>747</v>
      </c>
      <c r="C897" s="34" t="s">
        <v>5</v>
      </c>
      <c r="D897" s="34" t="s">
        <v>1</v>
      </c>
      <c r="E897" s="34"/>
      <c r="F897" s="34"/>
      <c r="G897" s="34"/>
      <c r="H897" s="34"/>
      <c r="I897" s="34"/>
      <c r="J897" s="14">
        <v>200000</v>
      </c>
      <c r="K897" s="14">
        <f t="shared" si="90"/>
        <v>-70000</v>
      </c>
      <c r="L897" s="14">
        <v>130000</v>
      </c>
      <c r="M897" s="14">
        <v>130000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6">
        <v>0.33785999999999999</v>
      </c>
      <c r="AD897" s="5">
        <v>0</v>
      </c>
      <c r="AE897" s="6">
        <v>0</v>
      </c>
      <c r="AF897" s="5">
        <v>0</v>
      </c>
      <c r="AG897" s="2"/>
    </row>
    <row r="898" spans="1:33" outlineLevel="5" x14ac:dyDescent="0.25">
      <c r="A898" s="16" t="s">
        <v>65</v>
      </c>
      <c r="B898" s="33" t="s">
        <v>747</v>
      </c>
      <c r="C898" s="34" t="s">
        <v>9</v>
      </c>
      <c r="D898" s="34" t="s">
        <v>1</v>
      </c>
      <c r="E898" s="34"/>
      <c r="F898" s="34"/>
      <c r="G898" s="34"/>
      <c r="H898" s="34"/>
      <c r="I898" s="34"/>
      <c r="J898" s="14">
        <v>20565253</v>
      </c>
      <c r="K898" s="14">
        <f t="shared" si="90"/>
        <v>-9932668</v>
      </c>
      <c r="L898" s="14">
        <f>L899</f>
        <v>10632585</v>
      </c>
      <c r="M898" s="14">
        <f>M899</f>
        <v>10632585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6">
        <v>0.52972079605773192</v>
      </c>
      <c r="AD898" s="5">
        <v>0</v>
      </c>
      <c r="AE898" s="6">
        <v>0</v>
      </c>
      <c r="AF898" s="5">
        <v>0</v>
      </c>
      <c r="AG898" s="2"/>
    </row>
    <row r="899" spans="1:33" outlineLevel="6" x14ac:dyDescent="0.25">
      <c r="A899" s="16" t="s">
        <v>69</v>
      </c>
      <c r="B899" s="33" t="s">
        <v>747</v>
      </c>
      <c r="C899" s="34" t="s">
        <v>12</v>
      </c>
      <c r="D899" s="34" t="s">
        <v>1</v>
      </c>
      <c r="E899" s="34"/>
      <c r="F899" s="34"/>
      <c r="G899" s="34"/>
      <c r="H899" s="34"/>
      <c r="I899" s="34"/>
      <c r="J899" s="14">
        <v>20565253</v>
      </c>
      <c r="K899" s="14">
        <f t="shared" si="90"/>
        <v>-9932668</v>
      </c>
      <c r="L899" s="14">
        <v>10632585</v>
      </c>
      <c r="M899" s="14">
        <v>10632585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  <c r="AB899" s="5">
        <v>0</v>
      </c>
      <c r="AC899" s="6">
        <v>0.52972079605773192</v>
      </c>
      <c r="AD899" s="5">
        <v>0</v>
      </c>
      <c r="AE899" s="6">
        <v>0</v>
      </c>
      <c r="AF899" s="5">
        <v>0</v>
      </c>
      <c r="AG899" s="2"/>
    </row>
    <row r="900" spans="1:33" ht="45" outlineLevel="4" x14ac:dyDescent="0.25">
      <c r="A900" s="16" t="s">
        <v>459</v>
      </c>
      <c r="B900" s="33" t="s">
        <v>748</v>
      </c>
      <c r="C900" s="34" t="s">
        <v>1</v>
      </c>
      <c r="D900" s="34" t="s">
        <v>1</v>
      </c>
      <c r="E900" s="34"/>
      <c r="F900" s="34"/>
      <c r="G900" s="34"/>
      <c r="H900" s="34"/>
      <c r="I900" s="34"/>
      <c r="J900" s="14">
        <v>39131845</v>
      </c>
      <c r="K900" s="14">
        <f t="shared" si="90"/>
        <v>-39131845</v>
      </c>
      <c r="L900" s="14">
        <f>L901</f>
        <v>8807548</v>
      </c>
      <c r="M900" s="14">
        <f>M901</f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  <c r="AB900" s="5">
        <v>0</v>
      </c>
      <c r="AC900" s="6">
        <v>0.54256774655015627</v>
      </c>
      <c r="AD900" s="5">
        <v>0</v>
      </c>
      <c r="AE900" s="6">
        <v>0</v>
      </c>
      <c r="AF900" s="5">
        <v>0</v>
      </c>
      <c r="AG900" s="2"/>
    </row>
    <row r="901" spans="1:33" outlineLevel="5" x14ac:dyDescent="0.25">
      <c r="A901" s="16" t="s">
        <v>65</v>
      </c>
      <c r="B901" s="33" t="s">
        <v>748</v>
      </c>
      <c r="C901" s="34" t="s">
        <v>9</v>
      </c>
      <c r="D901" s="34" t="s">
        <v>1</v>
      </c>
      <c r="E901" s="34"/>
      <c r="F901" s="34"/>
      <c r="G901" s="34"/>
      <c r="H901" s="34"/>
      <c r="I901" s="34"/>
      <c r="J901" s="14">
        <v>39131845</v>
      </c>
      <c r="K901" s="14">
        <f t="shared" si="90"/>
        <v>-39131845</v>
      </c>
      <c r="L901" s="14">
        <f>L902</f>
        <v>8807548</v>
      </c>
      <c r="M901" s="14">
        <f>M902</f>
        <v>0</v>
      </c>
      <c r="N901" s="5">
        <v>0</v>
      </c>
      <c r="O901" s="5">
        <v>0</v>
      </c>
      <c r="P901" s="5">
        <v>0</v>
      </c>
      <c r="Q901" s="5">
        <v>0</v>
      </c>
      <c r="R901" s="5">
        <v>0</v>
      </c>
      <c r="S901" s="5">
        <v>0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6">
        <v>0.54256774655015627</v>
      </c>
      <c r="AD901" s="5">
        <v>0</v>
      </c>
      <c r="AE901" s="6">
        <v>0</v>
      </c>
      <c r="AF901" s="5">
        <v>0</v>
      </c>
      <c r="AG901" s="2"/>
    </row>
    <row r="902" spans="1:33" outlineLevel="6" x14ac:dyDescent="0.25">
      <c r="A902" s="16" t="s">
        <v>69</v>
      </c>
      <c r="B902" s="33" t="s">
        <v>748</v>
      </c>
      <c r="C902" s="34" t="s">
        <v>12</v>
      </c>
      <c r="D902" s="34" t="s">
        <v>1</v>
      </c>
      <c r="E902" s="34"/>
      <c r="F902" s="34"/>
      <c r="G902" s="34"/>
      <c r="H902" s="34"/>
      <c r="I902" s="34"/>
      <c r="J902" s="14">
        <v>39131845</v>
      </c>
      <c r="K902" s="14">
        <f t="shared" si="90"/>
        <v>-39131845</v>
      </c>
      <c r="L902" s="14">
        <v>8807548</v>
      </c>
      <c r="M902" s="14"/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6">
        <v>0.54256774655015627</v>
      </c>
      <c r="AD902" s="5">
        <v>0</v>
      </c>
      <c r="AE902" s="6">
        <v>0</v>
      </c>
      <c r="AF902" s="5">
        <v>0</v>
      </c>
      <c r="AG902" s="2"/>
    </row>
    <row r="903" spans="1:33" ht="60" outlineLevel="4" x14ac:dyDescent="0.25">
      <c r="A903" s="16" t="s">
        <v>460</v>
      </c>
      <c r="B903" s="33" t="s">
        <v>749</v>
      </c>
      <c r="C903" s="34" t="s">
        <v>1</v>
      </c>
      <c r="D903" s="34" t="s">
        <v>1</v>
      </c>
      <c r="E903" s="34"/>
      <c r="F903" s="34"/>
      <c r="G903" s="34"/>
      <c r="H903" s="34"/>
      <c r="I903" s="34"/>
      <c r="J903" s="14">
        <v>819434</v>
      </c>
      <c r="K903" s="14">
        <f t="shared" si="90"/>
        <v>172518</v>
      </c>
      <c r="L903" s="14">
        <f>L904</f>
        <v>991952</v>
      </c>
      <c r="M903" s="14">
        <f>M904</f>
        <v>991952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6">
        <v>0.25763898007649183</v>
      </c>
      <c r="AD903" s="5">
        <v>0</v>
      </c>
      <c r="AE903" s="6">
        <v>0</v>
      </c>
      <c r="AF903" s="5">
        <v>0</v>
      </c>
      <c r="AG903" s="2"/>
    </row>
    <row r="904" spans="1:33" ht="15.75" customHeight="1" outlineLevel="5" x14ac:dyDescent="0.25">
      <c r="A904" s="16" t="s">
        <v>65</v>
      </c>
      <c r="B904" s="33" t="s">
        <v>749</v>
      </c>
      <c r="C904" s="34" t="s">
        <v>9</v>
      </c>
      <c r="D904" s="34" t="s">
        <v>1</v>
      </c>
      <c r="E904" s="34"/>
      <c r="F904" s="34"/>
      <c r="G904" s="34"/>
      <c r="H904" s="34"/>
      <c r="I904" s="34"/>
      <c r="J904" s="14">
        <v>819434</v>
      </c>
      <c r="K904" s="14">
        <f t="shared" si="90"/>
        <v>172518</v>
      </c>
      <c r="L904" s="14">
        <f>L905</f>
        <v>991952</v>
      </c>
      <c r="M904" s="14">
        <f>M905</f>
        <v>991952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0</v>
      </c>
      <c r="AA904" s="5">
        <v>0</v>
      </c>
      <c r="AB904" s="5">
        <v>0</v>
      </c>
      <c r="AC904" s="6">
        <v>0.25763898007649183</v>
      </c>
      <c r="AD904" s="5">
        <v>0</v>
      </c>
      <c r="AE904" s="6">
        <v>0</v>
      </c>
      <c r="AF904" s="5">
        <v>0</v>
      </c>
      <c r="AG904" s="2"/>
    </row>
    <row r="905" spans="1:33" outlineLevel="6" x14ac:dyDescent="0.25">
      <c r="A905" s="16" t="s">
        <v>69</v>
      </c>
      <c r="B905" s="33" t="s">
        <v>749</v>
      </c>
      <c r="C905" s="34" t="s">
        <v>12</v>
      </c>
      <c r="D905" s="34" t="s">
        <v>1</v>
      </c>
      <c r="E905" s="34"/>
      <c r="F905" s="34"/>
      <c r="G905" s="34"/>
      <c r="H905" s="34"/>
      <c r="I905" s="34"/>
      <c r="J905" s="14">
        <v>819434</v>
      </c>
      <c r="K905" s="14">
        <f t="shared" si="90"/>
        <v>172518</v>
      </c>
      <c r="L905" s="14">
        <v>991952</v>
      </c>
      <c r="M905" s="14">
        <v>991952</v>
      </c>
      <c r="N905" s="5">
        <v>0</v>
      </c>
      <c r="O905" s="5">
        <v>0</v>
      </c>
      <c r="P905" s="5">
        <v>0</v>
      </c>
      <c r="Q905" s="5">
        <v>0</v>
      </c>
      <c r="R905" s="5">
        <v>0</v>
      </c>
      <c r="S905" s="5">
        <v>0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6">
        <v>0.25763898007649183</v>
      </c>
      <c r="AD905" s="5">
        <v>0</v>
      </c>
      <c r="AE905" s="6">
        <v>0</v>
      </c>
      <c r="AF905" s="5">
        <v>0</v>
      </c>
      <c r="AG905" s="2"/>
    </row>
    <row r="906" spans="1:33" ht="28.5" x14ac:dyDescent="0.25">
      <c r="A906" s="29" t="s">
        <v>462</v>
      </c>
      <c r="B906" s="30" t="s">
        <v>750</v>
      </c>
      <c r="C906" s="31" t="s">
        <v>1</v>
      </c>
      <c r="D906" s="31" t="s">
        <v>1</v>
      </c>
      <c r="E906" s="31"/>
      <c r="F906" s="31"/>
      <c r="G906" s="31"/>
      <c r="H906" s="31"/>
      <c r="I906" s="31"/>
      <c r="J906" s="32">
        <v>2600000</v>
      </c>
      <c r="K906" s="32">
        <f t="shared" si="90"/>
        <v>-500000</v>
      </c>
      <c r="L906" s="32">
        <f>L907</f>
        <v>2100000</v>
      </c>
      <c r="M906" s="32">
        <f>M907</f>
        <v>2100000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6">
        <v>8.0784607692307692E-2</v>
      </c>
      <c r="AD906" s="5">
        <v>0</v>
      </c>
      <c r="AE906" s="6">
        <v>0</v>
      </c>
      <c r="AF906" s="5">
        <v>0</v>
      </c>
      <c r="AG906" s="2"/>
    </row>
    <row r="907" spans="1:33" ht="30" outlineLevel="1" x14ac:dyDescent="0.25">
      <c r="A907" s="16" t="s">
        <v>463</v>
      </c>
      <c r="B907" s="33" t="s">
        <v>751</v>
      </c>
      <c r="C907" s="34" t="s">
        <v>1</v>
      </c>
      <c r="D907" s="34" t="s">
        <v>1</v>
      </c>
      <c r="E907" s="34"/>
      <c r="F907" s="34"/>
      <c r="G907" s="34"/>
      <c r="H907" s="34"/>
      <c r="I907" s="34"/>
      <c r="J907" s="14">
        <v>2600000</v>
      </c>
      <c r="K907" s="14">
        <f t="shared" si="90"/>
        <v>-500000</v>
      </c>
      <c r="L907" s="14">
        <f>L908</f>
        <v>2100000</v>
      </c>
      <c r="M907" s="14">
        <f>M908</f>
        <v>2100000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6">
        <v>8.0784607692307692E-2</v>
      </c>
      <c r="AD907" s="5">
        <v>0</v>
      </c>
      <c r="AE907" s="6">
        <v>0</v>
      </c>
      <c r="AF907" s="5">
        <v>0</v>
      </c>
      <c r="AG907" s="2"/>
    </row>
    <row r="908" spans="1:33" ht="30" outlineLevel="3" x14ac:dyDescent="0.25">
      <c r="A908" s="16" t="s">
        <v>464</v>
      </c>
      <c r="B908" s="33" t="s">
        <v>752</v>
      </c>
      <c r="C908" s="34" t="s">
        <v>1</v>
      </c>
      <c r="D908" s="34" t="s">
        <v>1</v>
      </c>
      <c r="E908" s="34"/>
      <c r="F908" s="34"/>
      <c r="G908" s="34"/>
      <c r="H908" s="34"/>
      <c r="I908" s="34"/>
      <c r="J908" s="14">
        <v>2600000</v>
      </c>
      <c r="K908" s="14">
        <f t="shared" si="90"/>
        <v>-500000</v>
      </c>
      <c r="L908" s="14">
        <f>L909+L912+L917</f>
        <v>2100000</v>
      </c>
      <c r="M908" s="14">
        <f>M909+M912+M917</f>
        <v>2100000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6">
        <v>8.0784607692307692E-2</v>
      </c>
      <c r="AD908" s="5">
        <v>0</v>
      </c>
      <c r="AE908" s="6">
        <v>0</v>
      </c>
      <c r="AF908" s="5">
        <v>0</v>
      </c>
      <c r="AG908" s="2"/>
    </row>
    <row r="909" spans="1:33" ht="30" outlineLevel="4" x14ac:dyDescent="0.25">
      <c r="A909" s="16" t="s">
        <v>220</v>
      </c>
      <c r="B909" s="33" t="s">
        <v>754</v>
      </c>
      <c r="C909" s="34" t="s">
        <v>1</v>
      </c>
      <c r="D909" s="34" t="s">
        <v>1</v>
      </c>
      <c r="E909" s="34"/>
      <c r="F909" s="34"/>
      <c r="G909" s="34"/>
      <c r="H909" s="34"/>
      <c r="I909" s="34"/>
      <c r="J909" s="14">
        <v>600000</v>
      </c>
      <c r="K909" s="14">
        <f t="shared" ref="K909:K911" si="94">M909-J909</f>
        <v>-100000</v>
      </c>
      <c r="L909" s="14">
        <f>L910</f>
        <v>500000</v>
      </c>
      <c r="M909" s="14">
        <f>M910</f>
        <v>500000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0</v>
      </c>
      <c r="AC909" s="6">
        <v>0</v>
      </c>
      <c r="AD909" s="5">
        <v>0</v>
      </c>
      <c r="AE909" s="6">
        <v>0</v>
      </c>
      <c r="AF909" s="5">
        <v>0</v>
      </c>
      <c r="AG909" s="2"/>
    </row>
    <row r="910" spans="1:33" ht="30" outlineLevel="5" x14ac:dyDescent="0.25">
      <c r="A910" s="16" t="s">
        <v>51</v>
      </c>
      <c r="B910" s="33" t="s">
        <v>754</v>
      </c>
      <c r="C910" s="34" t="s">
        <v>3</v>
      </c>
      <c r="D910" s="34" t="s">
        <v>1</v>
      </c>
      <c r="E910" s="34"/>
      <c r="F910" s="34"/>
      <c r="G910" s="34"/>
      <c r="H910" s="34"/>
      <c r="I910" s="34"/>
      <c r="J910" s="14">
        <v>600000</v>
      </c>
      <c r="K910" s="14">
        <f t="shared" si="94"/>
        <v>-100000</v>
      </c>
      <c r="L910" s="14">
        <f>L911</f>
        <v>500000</v>
      </c>
      <c r="M910" s="14">
        <f>M911</f>
        <v>500000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  <c r="AB910" s="5">
        <v>0</v>
      </c>
      <c r="AC910" s="6">
        <v>0</v>
      </c>
      <c r="AD910" s="5">
        <v>0</v>
      </c>
      <c r="AE910" s="6">
        <v>0</v>
      </c>
      <c r="AF910" s="5">
        <v>0</v>
      </c>
      <c r="AG910" s="2"/>
    </row>
    <row r="911" spans="1:33" ht="30" outlineLevel="6" x14ac:dyDescent="0.25">
      <c r="A911" s="16" t="s">
        <v>52</v>
      </c>
      <c r="B911" s="33" t="s">
        <v>754</v>
      </c>
      <c r="C911" s="34" t="s">
        <v>5</v>
      </c>
      <c r="D911" s="34" t="s">
        <v>1</v>
      </c>
      <c r="E911" s="34"/>
      <c r="F911" s="34"/>
      <c r="G911" s="34"/>
      <c r="H911" s="34"/>
      <c r="I911" s="34"/>
      <c r="J911" s="14">
        <v>600000</v>
      </c>
      <c r="K911" s="14">
        <f t="shared" si="94"/>
        <v>-100000</v>
      </c>
      <c r="L911" s="14">
        <v>500000</v>
      </c>
      <c r="M911" s="14">
        <v>500000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v>0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>
        <v>0</v>
      </c>
      <c r="AC911" s="6">
        <v>0</v>
      </c>
      <c r="AD911" s="5">
        <v>0</v>
      </c>
      <c r="AE911" s="6">
        <v>0</v>
      </c>
      <c r="AF911" s="5">
        <v>0</v>
      </c>
      <c r="AG911" s="2"/>
    </row>
    <row r="912" spans="1:33" ht="30" outlineLevel="4" x14ac:dyDescent="0.25">
      <c r="A912" s="16" t="s">
        <v>465</v>
      </c>
      <c r="B912" s="33" t="s">
        <v>753</v>
      </c>
      <c r="C912" s="34" t="s">
        <v>1</v>
      </c>
      <c r="D912" s="34" t="s">
        <v>1</v>
      </c>
      <c r="E912" s="34"/>
      <c r="F912" s="34"/>
      <c r="G912" s="34"/>
      <c r="H912" s="34"/>
      <c r="I912" s="34"/>
      <c r="J912" s="14">
        <v>500000</v>
      </c>
      <c r="K912" s="14">
        <f t="shared" si="90"/>
        <v>1100000</v>
      </c>
      <c r="L912" s="14">
        <f>L915</f>
        <v>1600000</v>
      </c>
      <c r="M912" s="14">
        <f>M915</f>
        <v>1600000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0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6">
        <v>0.42007995999999997</v>
      </c>
      <c r="AD912" s="5">
        <v>0</v>
      </c>
      <c r="AE912" s="6">
        <v>0</v>
      </c>
      <c r="AF912" s="5">
        <v>0</v>
      </c>
      <c r="AG912" s="2"/>
    </row>
    <row r="913" spans="1:33" ht="30" hidden="1" outlineLevel="5" x14ac:dyDescent="0.25">
      <c r="A913" s="16" t="s">
        <v>51</v>
      </c>
      <c r="B913" s="33" t="s">
        <v>36</v>
      </c>
      <c r="C913" s="34" t="s">
        <v>3</v>
      </c>
      <c r="D913" s="34" t="s">
        <v>1</v>
      </c>
      <c r="E913" s="34"/>
      <c r="F913" s="34"/>
      <c r="G913" s="34"/>
      <c r="H913" s="34"/>
      <c r="I913" s="34"/>
      <c r="J913" s="14">
        <v>0</v>
      </c>
      <c r="K913" s="14">
        <f t="shared" si="90"/>
        <v>0</v>
      </c>
      <c r="L913" s="14">
        <v>0</v>
      </c>
      <c r="M913" s="14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C913" s="6">
        <v>0</v>
      </c>
      <c r="AD913" s="5">
        <v>0</v>
      </c>
      <c r="AE913" s="6">
        <v>0</v>
      </c>
      <c r="AF913" s="5">
        <v>0</v>
      </c>
      <c r="AG913" s="2"/>
    </row>
    <row r="914" spans="1:33" ht="30" hidden="1" outlineLevel="6" x14ac:dyDescent="0.25">
      <c r="A914" s="16" t="s">
        <v>52</v>
      </c>
      <c r="B914" s="33" t="s">
        <v>36</v>
      </c>
      <c r="C914" s="34" t="s">
        <v>5</v>
      </c>
      <c r="D914" s="34" t="s">
        <v>1</v>
      </c>
      <c r="E914" s="34"/>
      <c r="F914" s="34"/>
      <c r="G914" s="34"/>
      <c r="H914" s="34"/>
      <c r="I914" s="34"/>
      <c r="J914" s="14">
        <v>0</v>
      </c>
      <c r="K914" s="14">
        <f t="shared" si="90"/>
        <v>0</v>
      </c>
      <c r="L914" s="14">
        <v>0</v>
      </c>
      <c r="M914" s="14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6">
        <v>0</v>
      </c>
      <c r="AD914" s="5">
        <v>0</v>
      </c>
      <c r="AE914" s="6">
        <v>0</v>
      </c>
      <c r="AF914" s="5">
        <v>0</v>
      </c>
      <c r="AG914" s="2"/>
    </row>
    <row r="915" spans="1:33" ht="30" outlineLevel="5" collapsed="1" x14ac:dyDescent="0.25">
      <c r="A915" s="16" t="s">
        <v>51</v>
      </c>
      <c r="B915" s="33" t="s">
        <v>753</v>
      </c>
      <c r="C915" s="34">
        <v>200</v>
      </c>
      <c r="D915" s="34" t="s">
        <v>1</v>
      </c>
      <c r="E915" s="34"/>
      <c r="F915" s="34"/>
      <c r="G915" s="34"/>
      <c r="H915" s="34"/>
      <c r="I915" s="34"/>
      <c r="J915" s="14">
        <v>500000</v>
      </c>
      <c r="K915" s="14">
        <f t="shared" si="90"/>
        <v>1100000</v>
      </c>
      <c r="L915" s="14">
        <f>L916</f>
        <v>1600000</v>
      </c>
      <c r="M915" s="14">
        <f>M916</f>
        <v>1600000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6">
        <v>0.42007995999999997</v>
      </c>
      <c r="AD915" s="5">
        <v>0</v>
      </c>
      <c r="AE915" s="6">
        <v>0</v>
      </c>
      <c r="AF915" s="5">
        <v>0</v>
      </c>
      <c r="AG915" s="2"/>
    </row>
    <row r="916" spans="1:33" ht="30" outlineLevel="6" x14ac:dyDescent="0.25">
      <c r="A916" s="16" t="s">
        <v>52</v>
      </c>
      <c r="B916" s="33" t="s">
        <v>753</v>
      </c>
      <c r="C916" s="34">
        <v>240</v>
      </c>
      <c r="D916" s="34" t="s">
        <v>1</v>
      </c>
      <c r="E916" s="34"/>
      <c r="F916" s="34"/>
      <c r="G916" s="34"/>
      <c r="H916" s="34"/>
      <c r="I916" s="34"/>
      <c r="J916" s="14">
        <v>500000</v>
      </c>
      <c r="K916" s="14">
        <f t="shared" si="90"/>
        <v>1100000</v>
      </c>
      <c r="L916" s="14">
        <v>1600000</v>
      </c>
      <c r="M916" s="14">
        <v>1600000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6">
        <v>0.42007995999999997</v>
      </c>
      <c r="AD916" s="5">
        <v>0</v>
      </c>
      <c r="AE916" s="6">
        <v>0</v>
      </c>
      <c r="AF916" s="5">
        <v>0</v>
      </c>
      <c r="AG916" s="2"/>
    </row>
    <row r="917" spans="1:33" ht="30" hidden="1" outlineLevel="4" x14ac:dyDescent="0.25">
      <c r="A917" s="16" t="s">
        <v>221</v>
      </c>
      <c r="B917" s="33" t="s">
        <v>755</v>
      </c>
      <c r="C917" s="34" t="s">
        <v>1</v>
      </c>
      <c r="D917" s="34" t="s">
        <v>1</v>
      </c>
      <c r="E917" s="34"/>
      <c r="F917" s="34"/>
      <c r="G917" s="34"/>
      <c r="H917" s="34"/>
      <c r="I917" s="34"/>
      <c r="J917" s="14">
        <v>1500000</v>
      </c>
      <c r="K917" s="14">
        <f t="shared" si="90"/>
        <v>-1500000</v>
      </c>
      <c r="L917" s="14">
        <f>L918</f>
        <v>0</v>
      </c>
      <c r="M917" s="14">
        <f>M918</f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6">
        <v>0</v>
      </c>
      <c r="AD917" s="5">
        <v>0</v>
      </c>
      <c r="AE917" s="6">
        <v>0</v>
      </c>
      <c r="AF917" s="5">
        <v>0</v>
      </c>
      <c r="AG917" s="2"/>
    </row>
    <row r="918" spans="1:33" ht="30" hidden="1" outlineLevel="5" x14ac:dyDescent="0.25">
      <c r="A918" s="16" t="s">
        <v>51</v>
      </c>
      <c r="B918" s="33" t="s">
        <v>755</v>
      </c>
      <c r="C918" s="34" t="s">
        <v>3</v>
      </c>
      <c r="D918" s="34" t="s">
        <v>1</v>
      </c>
      <c r="E918" s="34"/>
      <c r="F918" s="34"/>
      <c r="G918" s="34"/>
      <c r="H918" s="34"/>
      <c r="I918" s="34"/>
      <c r="J918" s="14">
        <v>1500000</v>
      </c>
      <c r="K918" s="14">
        <f t="shared" si="90"/>
        <v>-1500000</v>
      </c>
      <c r="L918" s="14">
        <f>L919</f>
        <v>0</v>
      </c>
      <c r="M918" s="14">
        <f>M919</f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  <c r="AB918" s="5">
        <v>0</v>
      </c>
      <c r="AC918" s="6">
        <v>0</v>
      </c>
      <c r="AD918" s="5">
        <v>0</v>
      </c>
      <c r="AE918" s="6">
        <v>0</v>
      </c>
      <c r="AF918" s="5">
        <v>0</v>
      </c>
      <c r="AG918" s="2"/>
    </row>
    <row r="919" spans="1:33" ht="30" hidden="1" outlineLevel="6" x14ac:dyDescent="0.25">
      <c r="A919" s="16" t="s">
        <v>52</v>
      </c>
      <c r="B919" s="33" t="s">
        <v>755</v>
      </c>
      <c r="C919" s="34" t="s">
        <v>5</v>
      </c>
      <c r="D919" s="34" t="s">
        <v>1</v>
      </c>
      <c r="E919" s="34"/>
      <c r="F919" s="34"/>
      <c r="G919" s="34"/>
      <c r="H919" s="34"/>
      <c r="I919" s="34"/>
      <c r="J919" s="14">
        <v>1500000</v>
      </c>
      <c r="K919" s="14">
        <f t="shared" si="90"/>
        <v>-1500000</v>
      </c>
      <c r="L919" s="14"/>
      <c r="M919" s="14"/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0</v>
      </c>
      <c r="U919" s="5">
        <v>0</v>
      </c>
      <c r="V919" s="5">
        <v>0</v>
      </c>
      <c r="W919" s="5">
        <v>0</v>
      </c>
      <c r="X919" s="5">
        <v>0</v>
      </c>
      <c r="Y919" s="5">
        <v>0</v>
      </c>
      <c r="Z919" s="5">
        <v>0</v>
      </c>
      <c r="AA919" s="5">
        <v>0</v>
      </c>
      <c r="AB919" s="5">
        <v>0</v>
      </c>
      <c r="AC919" s="6">
        <v>0</v>
      </c>
      <c r="AD919" s="5">
        <v>0</v>
      </c>
      <c r="AE919" s="6">
        <v>0</v>
      </c>
      <c r="AF919" s="5">
        <v>0</v>
      </c>
      <c r="AG919" s="2"/>
    </row>
    <row r="920" spans="1:33" ht="57" customHeight="1" collapsed="1" x14ac:dyDescent="0.25">
      <c r="A920" s="29" t="s">
        <v>908</v>
      </c>
      <c r="B920" s="30" t="s">
        <v>756</v>
      </c>
      <c r="C920" s="31" t="s">
        <v>1</v>
      </c>
      <c r="D920" s="31" t="s">
        <v>1</v>
      </c>
      <c r="E920" s="31"/>
      <c r="F920" s="31"/>
      <c r="G920" s="31"/>
      <c r="H920" s="31"/>
      <c r="I920" s="31"/>
      <c r="J920" s="32">
        <v>137740776.69</v>
      </c>
      <c r="K920" s="32">
        <f t="shared" si="90"/>
        <v>6377411.3100000024</v>
      </c>
      <c r="L920" s="32">
        <f>L922+L926+L940+L949+L953+L957+L965+L969+L973+L977+L981+L985+L991+L995+L1002</f>
        <v>144118188</v>
      </c>
      <c r="M920" s="32">
        <f>M922+M926+M940+M949+M953+M957+M965+M969+M973+M977+M981+M985+M991+M995+M1002</f>
        <v>144118188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6">
        <v>0.5954828046828825</v>
      </c>
      <c r="AD920" s="5">
        <v>0</v>
      </c>
      <c r="AE920" s="6">
        <v>0</v>
      </c>
      <c r="AF920" s="5">
        <v>0</v>
      </c>
      <c r="AG920" s="2"/>
    </row>
    <row r="921" spans="1:33" ht="45" hidden="1" outlineLevel="2" x14ac:dyDescent="0.25">
      <c r="A921" s="16" t="s">
        <v>38</v>
      </c>
      <c r="B921" s="33" t="s">
        <v>37</v>
      </c>
      <c r="C921" s="34" t="s">
        <v>1</v>
      </c>
      <c r="D921" s="34" t="s">
        <v>1</v>
      </c>
      <c r="E921" s="34"/>
      <c r="F921" s="34"/>
      <c r="G921" s="34"/>
      <c r="H921" s="34"/>
      <c r="I921" s="34"/>
      <c r="J921" s="14">
        <v>132713383.69</v>
      </c>
      <c r="K921" s="14">
        <f t="shared" si="90"/>
        <v>-1562121.2899999917</v>
      </c>
      <c r="L921" s="14">
        <v>131151262.40000001</v>
      </c>
      <c r="M921" s="14">
        <v>131151262.40000001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6">
        <v>0.60636456466163602</v>
      </c>
      <c r="AD921" s="5">
        <v>0</v>
      </c>
      <c r="AE921" s="6">
        <v>0</v>
      </c>
      <c r="AF921" s="5">
        <v>0</v>
      </c>
      <c r="AG921" s="2"/>
    </row>
    <row r="922" spans="1:33" ht="45" outlineLevel="3" x14ac:dyDescent="0.25">
      <c r="A922" s="16" t="s">
        <v>222</v>
      </c>
      <c r="B922" s="33" t="s">
        <v>757</v>
      </c>
      <c r="C922" s="34" t="s">
        <v>1</v>
      </c>
      <c r="D922" s="34" t="s">
        <v>1</v>
      </c>
      <c r="E922" s="34"/>
      <c r="F922" s="34"/>
      <c r="G922" s="34"/>
      <c r="H922" s="34"/>
      <c r="I922" s="34"/>
      <c r="J922" s="14">
        <v>900000</v>
      </c>
      <c r="K922" s="14">
        <f t="shared" si="90"/>
        <v>432000</v>
      </c>
      <c r="L922" s="14">
        <f t="shared" ref="L922:M924" si="95">L923</f>
        <v>1332000</v>
      </c>
      <c r="M922" s="14">
        <f t="shared" si="95"/>
        <v>1332000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6">
        <v>0.5</v>
      </c>
      <c r="AD922" s="5">
        <v>0</v>
      </c>
      <c r="AE922" s="6">
        <v>0</v>
      </c>
      <c r="AF922" s="5">
        <v>0</v>
      </c>
      <c r="AG922" s="2"/>
    </row>
    <row r="923" spans="1:33" ht="51" customHeight="1" outlineLevel="4" x14ac:dyDescent="0.25">
      <c r="A923" s="16" t="s">
        <v>223</v>
      </c>
      <c r="B923" s="33" t="s">
        <v>758</v>
      </c>
      <c r="C923" s="34" t="s">
        <v>1</v>
      </c>
      <c r="D923" s="34" t="s">
        <v>1</v>
      </c>
      <c r="E923" s="34"/>
      <c r="F923" s="34"/>
      <c r="G923" s="34"/>
      <c r="H923" s="34"/>
      <c r="I923" s="34"/>
      <c r="J923" s="14">
        <v>900000</v>
      </c>
      <c r="K923" s="14">
        <f t="shared" si="90"/>
        <v>432000</v>
      </c>
      <c r="L923" s="14">
        <f t="shared" si="95"/>
        <v>1332000</v>
      </c>
      <c r="M923" s="14">
        <f t="shared" si="95"/>
        <v>1332000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6">
        <v>0.5</v>
      </c>
      <c r="AD923" s="5">
        <v>0</v>
      </c>
      <c r="AE923" s="6">
        <v>0</v>
      </c>
      <c r="AF923" s="5">
        <v>0</v>
      </c>
      <c r="AG923" s="2"/>
    </row>
    <row r="924" spans="1:33" ht="63.75" customHeight="1" outlineLevel="5" x14ac:dyDescent="0.25">
      <c r="A924" s="16" t="s">
        <v>102</v>
      </c>
      <c r="B924" s="33" t="s">
        <v>758</v>
      </c>
      <c r="C924" s="34" t="s">
        <v>16</v>
      </c>
      <c r="D924" s="34" t="s">
        <v>1</v>
      </c>
      <c r="E924" s="34"/>
      <c r="F924" s="34"/>
      <c r="G924" s="34"/>
      <c r="H924" s="34"/>
      <c r="I924" s="34"/>
      <c r="J924" s="14">
        <v>900000</v>
      </c>
      <c r="K924" s="14">
        <f t="shared" si="90"/>
        <v>432000</v>
      </c>
      <c r="L924" s="14">
        <f t="shared" si="95"/>
        <v>1332000</v>
      </c>
      <c r="M924" s="14">
        <f t="shared" si="95"/>
        <v>1332000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6">
        <v>0.5</v>
      </c>
      <c r="AD924" s="5">
        <v>0</v>
      </c>
      <c r="AE924" s="6">
        <v>0</v>
      </c>
      <c r="AF924" s="5">
        <v>0</v>
      </c>
      <c r="AG924" s="2"/>
    </row>
    <row r="925" spans="1:33" ht="30" outlineLevel="6" x14ac:dyDescent="0.25">
      <c r="A925" s="16" t="s">
        <v>105</v>
      </c>
      <c r="B925" s="33" t="s">
        <v>758</v>
      </c>
      <c r="C925" s="34" t="s">
        <v>17</v>
      </c>
      <c r="D925" s="34" t="s">
        <v>1</v>
      </c>
      <c r="E925" s="34"/>
      <c r="F925" s="34"/>
      <c r="G925" s="34"/>
      <c r="H925" s="34"/>
      <c r="I925" s="34"/>
      <c r="J925" s="14">
        <v>900000</v>
      </c>
      <c r="K925" s="14">
        <f t="shared" si="90"/>
        <v>432000</v>
      </c>
      <c r="L925" s="14">
        <v>1332000</v>
      </c>
      <c r="M925" s="14">
        <v>1332000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6">
        <v>0.5</v>
      </c>
      <c r="AD925" s="5">
        <v>0</v>
      </c>
      <c r="AE925" s="6">
        <v>0</v>
      </c>
      <c r="AF925" s="5">
        <v>0</v>
      </c>
      <c r="AG925" s="2"/>
    </row>
    <row r="926" spans="1:33" ht="45.75" customHeight="1" outlineLevel="3" x14ac:dyDescent="0.25">
      <c r="A926" s="16" t="s">
        <v>224</v>
      </c>
      <c r="B926" s="33" t="s">
        <v>759</v>
      </c>
      <c r="C926" s="34" t="s">
        <v>1</v>
      </c>
      <c r="D926" s="34" t="s">
        <v>1</v>
      </c>
      <c r="E926" s="34"/>
      <c r="F926" s="34"/>
      <c r="G926" s="34"/>
      <c r="H926" s="34"/>
      <c r="I926" s="34"/>
      <c r="J926" s="14">
        <v>68936624</v>
      </c>
      <c r="K926" s="14">
        <f t="shared" si="90"/>
        <v>1900476</v>
      </c>
      <c r="L926" s="14">
        <f>L927+L934+L937</f>
        <v>70837100</v>
      </c>
      <c r="M926" s="14">
        <f>M927+M934+M937</f>
        <v>70837100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6">
        <v>0.58171491207433956</v>
      </c>
      <c r="AD926" s="5">
        <v>0</v>
      </c>
      <c r="AE926" s="6">
        <v>0</v>
      </c>
      <c r="AF926" s="5">
        <v>0</v>
      </c>
      <c r="AG926" s="2"/>
    </row>
    <row r="927" spans="1:33" outlineLevel="4" x14ac:dyDescent="0.25">
      <c r="A927" s="16" t="s">
        <v>225</v>
      </c>
      <c r="B927" s="33" t="s">
        <v>760</v>
      </c>
      <c r="C927" s="34" t="s">
        <v>1</v>
      </c>
      <c r="D927" s="34" t="s">
        <v>1</v>
      </c>
      <c r="E927" s="34"/>
      <c r="F927" s="34"/>
      <c r="G927" s="34"/>
      <c r="H927" s="34"/>
      <c r="I927" s="34"/>
      <c r="J927" s="14">
        <v>16732000</v>
      </c>
      <c r="K927" s="14">
        <f t="shared" si="90"/>
        <v>-2903441</v>
      </c>
      <c r="L927" s="14">
        <f>L928+L930+L932</f>
        <v>13828559</v>
      </c>
      <c r="M927" s="14">
        <f>M928+M930+M932</f>
        <v>13828559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6">
        <v>0.34294104652578405</v>
      </c>
      <c r="AD927" s="5">
        <v>0</v>
      </c>
      <c r="AE927" s="6">
        <v>0</v>
      </c>
      <c r="AF927" s="5">
        <v>0</v>
      </c>
      <c r="AG927" s="2"/>
    </row>
    <row r="928" spans="1:33" ht="61.5" hidden="1" customHeight="1" outlineLevel="4" x14ac:dyDescent="0.25">
      <c r="A928" s="16" t="s">
        <v>104</v>
      </c>
      <c r="B928" s="33" t="s">
        <v>760</v>
      </c>
      <c r="C928" s="34" t="s">
        <v>16</v>
      </c>
      <c r="D928" s="34" t="s">
        <v>1</v>
      </c>
      <c r="E928" s="34"/>
      <c r="F928" s="34"/>
      <c r="G928" s="34"/>
      <c r="H928" s="34"/>
      <c r="I928" s="34"/>
      <c r="J928" s="14">
        <v>0</v>
      </c>
      <c r="K928" s="14">
        <f t="shared" si="90"/>
        <v>0</v>
      </c>
      <c r="L928" s="14">
        <f>L929</f>
        <v>0</v>
      </c>
      <c r="M928" s="14">
        <f>M929</f>
        <v>0</v>
      </c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6"/>
      <c r="AD928" s="5"/>
      <c r="AE928" s="6"/>
      <c r="AF928" s="5"/>
      <c r="AG928" s="2"/>
    </row>
    <row r="929" spans="1:33" ht="30" hidden="1" outlineLevel="4" x14ac:dyDescent="0.25">
      <c r="A929" s="16" t="s">
        <v>103</v>
      </c>
      <c r="B929" s="33" t="s">
        <v>760</v>
      </c>
      <c r="C929" s="34" t="s">
        <v>17</v>
      </c>
      <c r="D929" s="34" t="s">
        <v>1</v>
      </c>
      <c r="E929" s="34"/>
      <c r="F929" s="34"/>
      <c r="G929" s="34"/>
      <c r="H929" s="34"/>
      <c r="I929" s="34"/>
      <c r="J929" s="14">
        <v>0</v>
      </c>
      <c r="K929" s="14">
        <f t="shared" si="90"/>
        <v>0</v>
      </c>
      <c r="L929" s="14"/>
      <c r="M929" s="14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6"/>
      <c r="AD929" s="5"/>
      <c r="AE929" s="6"/>
      <c r="AF929" s="5"/>
      <c r="AG929" s="2"/>
    </row>
    <row r="930" spans="1:33" ht="31.5" customHeight="1" outlineLevel="5" x14ac:dyDescent="0.25">
      <c r="A930" s="16" t="s">
        <v>50</v>
      </c>
      <c r="B930" s="33" t="s">
        <v>760</v>
      </c>
      <c r="C930" s="34" t="s">
        <v>3</v>
      </c>
      <c r="D930" s="34" t="s">
        <v>1</v>
      </c>
      <c r="E930" s="34"/>
      <c r="F930" s="34"/>
      <c r="G930" s="34"/>
      <c r="H930" s="34"/>
      <c r="I930" s="34"/>
      <c r="J930" s="14">
        <v>16432000</v>
      </c>
      <c r="K930" s="14">
        <f t="shared" si="90"/>
        <v>-3053441</v>
      </c>
      <c r="L930" s="14">
        <f>L931</f>
        <v>13378559</v>
      </c>
      <c r="M930" s="14">
        <f>M931</f>
        <v>13378559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6">
        <v>0.33550547168589995</v>
      </c>
      <c r="AD930" s="5">
        <v>0</v>
      </c>
      <c r="AE930" s="6">
        <v>0</v>
      </c>
      <c r="AF930" s="5">
        <v>0</v>
      </c>
      <c r="AG930" s="2"/>
    </row>
    <row r="931" spans="1:33" ht="33.75" customHeight="1" outlineLevel="6" x14ac:dyDescent="0.25">
      <c r="A931" s="16" t="s">
        <v>82</v>
      </c>
      <c r="B931" s="33" t="s">
        <v>760</v>
      </c>
      <c r="C931" s="34" t="s">
        <v>5</v>
      </c>
      <c r="D931" s="34" t="s">
        <v>1</v>
      </c>
      <c r="E931" s="34"/>
      <c r="F931" s="34"/>
      <c r="G931" s="34"/>
      <c r="H931" s="34"/>
      <c r="I931" s="34"/>
      <c r="J931" s="14">
        <v>16432000</v>
      </c>
      <c r="K931" s="14">
        <f t="shared" si="90"/>
        <v>-3053441</v>
      </c>
      <c r="L931" s="14">
        <v>13378559</v>
      </c>
      <c r="M931" s="14">
        <v>13378559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6">
        <v>0.33550547168589995</v>
      </c>
      <c r="AD931" s="5">
        <v>0</v>
      </c>
      <c r="AE931" s="6">
        <v>0</v>
      </c>
      <c r="AF931" s="5">
        <v>0</v>
      </c>
      <c r="AG931" s="2"/>
    </row>
    <row r="932" spans="1:33" outlineLevel="5" x14ac:dyDescent="0.25">
      <c r="A932" s="16" t="s">
        <v>128</v>
      </c>
      <c r="B932" s="33" t="s">
        <v>760</v>
      </c>
      <c r="C932" s="34" t="s">
        <v>13</v>
      </c>
      <c r="D932" s="34" t="s">
        <v>1</v>
      </c>
      <c r="E932" s="34"/>
      <c r="F932" s="34"/>
      <c r="G932" s="34"/>
      <c r="H932" s="34"/>
      <c r="I932" s="34"/>
      <c r="J932" s="14">
        <v>300000</v>
      </c>
      <c r="K932" s="14">
        <f t="shared" si="90"/>
        <v>150000</v>
      </c>
      <c r="L932" s="14">
        <f>L933</f>
        <v>450000</v>
      </c>
      <c r="M932" s="14">
        <f>M933</f>
        <v>450000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5">
        <v>0</v>
      </c>
      <c r="AC932" s="6">
        <v>0.62716294255435168</v>
      </c>
      <c r="AD932" s="5">
        <v>0</v>
      </c>
      <c r="AE932" s="6">
        <v>0</v>
      </c>
      <c r="AF932" s="5">
        <v>0</v>
      </c>
      <c r="AG932" s="2"/>
    </row>
    <row r="933" spans="1:33" outlineLevel="6" x14ac:dyDescent="0.25">
      <c r="A933" s="16" t="s">
        <v>157</v>
      </c>
      <c r="B933" s="33" t="s">
        <v>760</v>
      </c>
      <c r="C933" s="34" t="s">
        <v>14</v>
      </c>
      <c r="D933" s="34" t="s">
        <v>1</v>
      </c>
      <c r="E933" s="34"/>
      <c r="F933" s="34"/>
      <c r="G933" s="34"/>
      <c r="H933" s="34"/>
      <c r="I933" s="34"/>
      <c r="J933" s="14">
        <v>300000</v>
      </c>
      <c r="K933" s="14">
        <f t="shared" si="90"/>
        <v>150000</v>
      </c>
      <c r="L933" s="14">
        <v>450000</v>
      </c>
      <c r="M933" s="14">
        <v>450000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  <c r="AB933" s="5">
        <v>0</v>
      </c>
      <c r="AC933" s="6">
        <v>0.62716294255435168</v>
      </c>
      <c r="AD933" s="5">
        <v>0</v>
      </c>
      <c r="AE933" s="6">
        <v>0</v>
      </c>
      <c r="AF933" s="5">
        <v>0</v>
      </c>
      <c r="AG933" s="2"/>
    </row>
    <row r="934" spans="1:33" ht="21.75" customHeight="1" outlineLevel="4" x14ac:dyDescent="0.25">
      <c r="A934" s="16" t="s">
        <v>226</v>
      </c>
      <c r="B934" s="33" t="s">
        <v>761</v>
      </c>
      <c r="C934" s="34" t="s">
        <v>1</v>
      </c>
      <c r="D934" s="34" t="s">
        <v>1</v>
      </c>
      <c r="E934" s="34"/>
      <c r="F934" s="34"/>
      <c r="G934" s="34"/>
      <c r="H934" s="34"/>
      <c r="I934" s="34"/>
      <c r="J934" s="14">
        <v>38012812</v>
      </c>
      <c r="K934" s="14">
        <f t="shared" si="90"/>
        <v>3400312</v>
      </c>
      <c r="L934" s="14">
        <f>L935</f>
        <v>41413124</v>
      </c>
      <c r="M934" s="14">
        <f>M935</f>
        <v>41413124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6">
        <v>0.6530964618949413</v>
      </c>
      <c r="AD934" s="5">
        <v>0</v>
      </c>
      <c r="AE934" s="6">
        <v>0</v>
      </c>
      <c r="AF934" s="5">
        <v>0</v>
      </c>
      <c r="AG934" s="2"/>
    </row>
    <row r="935" spans="1:33" ht="60.75" customHeight="1" outlineLevel="5" x14ac:dyDescent="0.25">
      <c r="A935" s="16" t="s">
        <v>104</v>
      </c>
      <c r="B935" s="33" t="s">
        <v>761</v>
      </c>
      <c r="C935" s="34" t="s">
        <v>16</v>
      </c>
      <c r="D935" s="34" t="s">
        <v>1</v>
      </c>
      <c r="E935" s="34"/>
      <c r="F935" s="34"/>
      <c r="G935" s="34"/>
      <c r="H935" s="34"/>
      <c r="I935" s="34"/>
      <c r="J935" s="14">
        <v>38012812</v>
      </c>
      <c r="K935" s="14">
        <f t="shared" si="90"/>
        <v>3400312</v>
      </c>
      <c r="L935" s="14">
        <f>L936</f>
        <v>41413124</v>
      </c>
      <c r="M935" s="14">
        <f>M936</f>
        <v>41413124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0</v>
      </c>
      <c r="AC935" s="6">
        <v>0.6530964618949413</v>
      </c>
      <c r="AD935" s="5">
        <v>0</v>
      </c>
      <c r="AE935" s="6">
        <v>0</v>
      </c>
      <c r="AF935" s="5">
        <v>0</v>
      </c>
      <c r="AG935" s="2"/>
    </row>
    <row r="936" spans="1:33" ht="30" outlineLevel="6" x14ac:dyDescent="0.25">
      <c r="A936" s="16" t="s">
        <v>105</v>
      </c>
      <c r="B936" s="33" t="s">
        <v>761</v>
      </c>
      <c r="C936" s="34" t="s">
        <v>17</v>
      </c>
      <c r="D936" s="34" t="s">
        <v>1</v>
      </c>
      <c r="E936" s="34"/>
      <c r="F936" s="34"/>
      <c r="G936" s="34"/>
      <c r="H936" s="34"/>
      <c r="I936" s="34"/>
      <c r="J936" s="14">
        <v>38012812</v>
      </c>
      <c r="K936" s="14">
        <f t="shared" si="90"/>
        <v>3400312</v>
      </c>
      <c r="L936" s="14">
        <v>41413124</v>
      </c>
      <c r="M936" s="14">
        <v>41413124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0</v>
      </c>
      <c r="AC936" s="6">
        <v>0.6530964618949413</v>
      </c>
      <c r="AD936" s="5">
        <v>0</v>
      </c>
      <c r="AE936" s="6">
        <v>0</v>
      </c>
      <c r="AF936" s="5">
        <v>0</v>
      </c>
      <c r="AG936" s="2"/>
    </row>
    <row r="937" spans="1:33" outlineLevel="4" x14ac:dyDescent="0.25">
      <c r="A937" s="16" t="s">
        <v>227</v>
      </c>
      <c r="B937" s="33" t="s">
        <v>762</v>
      </c>
      <c r="C937" s="34" t="s">
        <v>1</v>
      </c>
      <c r="D937" s="34" t="s">
        <v>1</v>
      </c>
      <c r="E937" s="34"/>
      <c r="F937" s="34"/>
      <c r="G937" s="34"/>
      <c r="H937" s="34"/>
      <c r="I937" s="34"/>
      <c r="J937" s="14">
        <v>14191812</v>
      </c>
      <c r="K937" s="14">
        <f t="shared" si="90"/>
        <v>1403605</v>
      </c>
      <c r="L937" s="14">
        <f>L938</f>
        <v>15595417</v>
      </c>
      <c r="M937" s="14">
        <f>M938</f>
        <v>15595417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0</v>
      </c>
      <c r="AC937" s="6">
        <v>0.65980477232682078</v>
      </c>
      <c r="AD937" s="5">
        <v>0</v>
      </c>
      <c r="AE937" s="6">
        <v>0</v>
      </c>
      <c r="AF937" s="5">
        <v>0</v>
      </c>
      <c r="AG937" s="2"/>
    </row>
    <row r="938" spans="1:33" ht="65.25" customHeight="1" outlineLevel="5" x14ac:dyDescent="0.25">
      <c r="A938" s="16" t="s">
        <v>104</v>
      </c>
      <c r="B938" s="33" t="s">
        <v>762</v>
      </c>
      <c r="C938" s="34" t="s">
        <v>16</v>
      </c>
      <c r="D938" s="34" t="s">
        <v>1</v>
      </c>
      <c r="E938" s="34"/>
      <c r="F938" s="34"/>
      <c r="G938" s="34"/>
      <c r="H938" s="34"/>
      <c r="I938" s="34"/>
      <c r="J938" s="14">
        <v>14191812</v>
      </c>
      <c r="K938" s="14">
        <f t="shared" si="90"/>
        <v>1403605</v>
      </c>
      <c r="L938" s="14">
        <f>L939</f>
        <v>15595417</v>
      </c>
      <c r="M938" s="14">
        <f>M939</f>
        <v>15595417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0</v>
      </c>
      <c r="AC938" s="6">
        <v>0.65980477232682078</v>
      </c>
      <c r="AD938" s="5">
        <v>0</v>
      </c>
      <c r="AE938" s="6">
        <v>0</v>
      </c>
      <c r="AF938" s="5">
        <v>0</v>
      </c>
      <c r="AG938" s="2"/>
    </row>
    <row r="939" spans="1:33" ht="30" outlineLevel="6" x14ac:dyDescent="0.25">
      <c r="A939" s="16" t="s">
        <v>105</v>
      </c>
      <c r="B939" s="33" t="s">
        <v>762</v>
      </c>
      <c r="C939" s="34" t="s">
        <v>17</v>
      </c>
      <c r="D939" s="34" t="s">
        <v>1</v>
      </c>
      <c r="E939" s="34"/>
      <c r="F939" s="34"/>
      <c r="G939" s="34"/>
      <c r="H939" s="34"/>
      <c r="I939" s="34"/>
      <c r="J939" s="14">
        <v>14191812</v>
      </c>
      <c r="K939" s="14">
        <f t="shared" si="90"/>
        <v>1403605</v>
      </c>
      <c r="L939" s="14">
        <v>15595417</v>
      </c>
      <c r="M939" s="14">
        <v>15595417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6">
        <v>0.65980477232682078</v>
      </c>
      <c r="AD939" s="5">
        <v>0</v>
      </c>
      <c r="AE939" s="6">
        <v>0</v>
      </c>
      <c r="AF939" s="5">
        <v>0</v>
      </c>
      <c r="AG939" s="2"/>
    </row>
    <row r="940" spans="1:33" ht="47.25" customHeight="1" outlineLevel="3" x14ac:dyDescent="0.25">
      <c r="A940" s="16" t="s">
        <v>228</v>
      </c>
      <c r="B940" s="33" t="s">
        <v>763</v>
      </c>
      <c r="C940" s="34" t="s">
        <v>1</v>
      </c>
      <c r="D940" s="34" t="s">
        <v>1</v>
      </c>
      <c r="E940" s="34"/>
      <c r="F940" s="34"/>
      <c r="G940" s="34"/>
      <c r="H940" s="34"/>
      <c r="I940" s="34"/>
      <c r="J940" s="14">
        <v>53677126.689999998</v>
      </c>
      <c r="K940" s="14">
        <f t="shared" ref="K940:K997" si="96">M940-J940</f>
        <v>5348788.3100000024</v>
      </c>
      <c r="L940" s="14">
        <f>L941+L946</f>
        <v>59025915</v>
      </c>
      <c r="M940" s="14">
        <f>M941+M946</f>
        <v>59025915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0</v>
      </c>
      <c r="AC940" s="6">
        <v>0.65914357384169442</v>
      </c>
      <c r="AD940" s="5">
        <v>0</v>
      </c>
      <c r="AE940" s="6">
        <v>0</v>
      </c>
      <c r="AF940" s="5">
        <v>0</v>
      </c>
      <c r="AG940" s="2"/>
    </row>
    <row r="941" spans="1:33" outlineLevel="4" x14ac:dyDescent="0.25">
      <c r="A941" s="16" t="s">
        <v>229</v>
      </c>
      <c r="B941" s="33" t="s">
        <v>764</v>
      </c>
      <c r="C941" s="34" t="s">
        <v>1</v>
      </c>
      <c r="D941" s="34" t="s">
        <v>1</v>
      </c>
      <c r="E941" s="34"/>
      <c r="F941" s="34"/>
      <c r="G941" s="34"/>
      <c r="H941" s="34"/>
      <c r="I941" s="34"/>
      <c r="J941" s="14">
        <v>8930184.6899999995</v>
      </c>
      <c r="K941" s="14">
        <f t="shared" si="96"/>
        <v>727577.31000000052</v>
      </c>
      <c r="L941" s="14">
        <f>L942+L945</f>
        <v>9657762</v>
      </c>
      <c r="M941" s="14">
        <f>M942+M945</f>
        <v>9657762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0</v>
      </c>
      <c r="AC941" s="6">
        <v>0.62144707110195274</v>
      </c>
      <c r="AD941" s="5">
        <v>0</v>
      </c>
      <c r="AE941" s="6">
        <v>0</v>
      </c>
      <c r="AF941" s="5">
        <v>0</v>
      </c>
      <c r="AG941" s="2"/>
    </row>
    <row r="942" spans="1:33" ht="61.5" customHeight="1" outlineLevel="5" x14ac:dyDescent="0.25">
      <c r="A942" s="16" t="s">
        <v>102</v>
      </c>
      <c r="B942" s="33" t="s">
        <v>764</v>
      </c>
      <c r="C942" s="34" t="s">
        <v>16</v>
      </c>
      <c r="D942" s="34" t="s">
        <v>1</v>
      </c>
      <c r="E942" s="34"/>
      <c r="F942" s="34"/>
      <c r="G942" s="34"/>
      <c r="H942" s="34"/>
      <c r="I942" s="34"/>
      <c r="J942" s="14">
        <v>7862184.6900000004</v>
      </c>
      <c r="K942" s="14">
        <f t="shared" si="96"/>
        <v>727577.30999999959</v>
      </c>
      <c r="L942" s="14">
        <f>L943</f>
        <v>8589762</v>
      </c>
      <c r="M942" s="14">
        <f>M943</f>
        <v>8589762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  <c r="AB942" s="5">
        <v>0</v>
      </c>
      <c r="AC942" s="6">
        <v>0.60289283919124015</v>
      </c>
      <c r="AD942" s="5">
        <v>0</v>
      </c>
      <c r="AE942" s="6">
        <v>0</v>
      </c>
      <c r="AF942" s="5">
        <v>0</v>
      </c>
      <c r="AG942" s="2"/>
    </row>
    <row r="943" spans="1:33" ht="30" outlineLevel="6" x14ac:dyDescent="0.25">
      <c r="A943" s="16" t="s">
        <v>105</v>
      </c>
      <c r="B943" s="33" t="s">
        <v>764</v>
      </c>
      <c r="C943" s="34" t="s">
        <v>17</v>
      </c>
      <c r="D943" s="34" t="s">
        <v>1</v>
      </c>
      <c r="E943" s="34"/>
      <c r="F943" s="34"/>
      <c r="G943" s="34"/>
      <c r="H943" s="34"/>
      <c r="I943" s="34"/>
      <c r="J943" s="14">
        <v>7862184.6900000004</v>
      </c>
      <c r="K943" s="14">
        <f t="shared" si="96"/>
        <v>727577.30999999959</v>
      </c>
      <c r="L943" s="14">
        <v>8589762</v>
      </c>
      <c r="M943" s="14">
        <v>8589762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  <c r="AB943" s="5">
        <v>0</v>
      </c>
      <c r="AC943" s="6">
        <v>0.60289283919124015</v>
      </c>
      <c r="AD943" s="5">
        <v>0</v>
      </c>
      <c r="AE943" s="6">
        <v>0</v>
      </c>
      <c r="AF943" s="5">
        <v>0</v>
      </c>
      <c r="AG943" s="2"/>
    </row>
    <row r="944" spans="1:33" ht="30" outlineLevel="5" x14ac:dyDescent="0.25">
      <c r="A944" s="16" t="s">
        <v>51</v>
      </c>
      <c r="B944" s="33" t="s">
        <v>764</v>
      </c>
      <c r="C944" s="34" t="s">
        <v>3</v>
      </c>
      <c r="D944" s="34" t="s">
        <v>1</v>
      </c>
      <c r="E944" s="34"/>
      <c r="F944" s="34"/>
      <c r="G944" s="34"/>
      <c r="H944" s="34"/>
      <c r="I944" s="34"/>
      <c r="J944" s="14">
        <v>1068000</v>
      </c>
      <c r="K944" s="14">
        <f t="shared" si="96"/>
        <v>0</v>
      </c>
      <c r="L944" s="14">
        <f>L945</f>
        <v>1068000</v>
      </c>
      <c r="M944" s="14">
        <f>M945</f>
        <v>1068000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0</v>
      </c>
      <c r="AC944" s="6">
        <v>0.75803583333333335</v>
      </c>
      <c r="AD944" s="5">
        <v>0</v>
      </c>
      <c r="AE944" s="6">
        <v>0</v>
      </c>
      <c r="AF944" s="5">
        <v>0</v>
      </c>
      <c r="AG944" s="2"/>
    </row>
    <row r="945" spans="1:33" ht="30" customHeight="1" outlineLevel="6" x14ac:dyDescent="0.25">
      <c r="A945" s="16" t="s">
        <v>52</v>
      </c>
      <c r="B945" s="33" t="s">
        <v>764</v>
      </c>
      <c r="C945" s="34" t="s">
        <v>5</v>
      </c>
      <c r="D945" s="34" t="s">
        <v>1</v>
      </c>
      <c r="E945" s="34"/>
      <c r="F945" s="34"/>
      <c r="G945" s="34"/>
      <c r="H945" s="34"/>
      <c r="I945" s="34"/>
      <c r="J945" s="14">
        <v>1068000</v>
      </c>
      <c r="K945" s="14">
        <f t="shared" si="96"/>
        <v>0</v>
      </c>
      <c r="L945" s="14">
        <v>1068000</v>
      </c>
      <c r="M945" s="14">
        <v>1068000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0</v>
      </c>
      <c r="AC945" s="6">
        <v>0.75803583333333335</v>
      </c>
      <c r="AD945" s="5">
        <v>0</v>
      </c>
      <c r="AE945" s="6">
        <v>0</v>
      </c>
      <c r="AF945" s="5">
        <v>0</v>
      </c>
      <c r="AG945" s="2"/>
    </row>
    <row r="946" spans="1:33" ht="48.75" customHeight="1" outlineLevel="4" x14ac:dyDescent="0.25">
      <c r="A946" s="16" t="s">
        <v>230</v>
      </c>
      <c r="B946" s="33" t="s">
        <v>765</v>
      </c>
      <c r="C946" s="34" t="s">
        <v>1</v>
      </c>
      <c r="D946" s="34" t="s">
        <v>1</v>
      </c>
      <c r="E946" s="34"/>
      <c r="F946" s="34"/>
      <c r="G946" s="34"/>
      <c r="H946" s="34"/>
      <c r="I946" s="34"/>
      <c r="J946" s="14">
        <v>44746942</v>
      </c>
      <c r="K946" s="14">
        <f t="shared" si="96"/>
        <v>4621211</v>
      </c>
      <c r="L946" s="14">
        <f>L947</f>
        <v>49368153</v>
      </c>
      <c r="M946" s="14">
        <f>M947</f>
        <v>49368153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6">
        <v>0.66666669646386112</v>
      </c>
      <c r="AD946" s="5">
        <v>0</v>
      </c>
      <c r="AE946" s="6">
        <v>0</v>
      </c>
      <c r="AF946" s="5">
        <v>0</v>
      </c>
      <c r="AG946" s="2"/>
    </row>
    <row r="947" spans="1:33" outlineLevel="5" x14ac:dyDescent="0.25">
      <c r="A947" s="16" t="s">
        <v>54</v>
      </c>
      <c r="B947" s="33" t="s">
        <v>765</v>
      </c>
      <c r="C947" s="34" t="s">
        <v>7</v>
      </c>
      <c r="D947" s="34" t="s">
        <v>1</v>
      </c>
      <c r="E947" s="34"/>
      <c r="F947" s="34"/>
      <c r="G947" s="34"/>
      <c r="H947" s="34"/>
      <c r="I947" s="34"/>
      <c r="J947" s="14">
        <v>44746942</v>
      </c>
      <c r="K947" s="14">
        <f t="shared" si="96"/>
        <v>4621211</v>
      </c>
      <c r="L947" s="14">
        <f>L948</f>
        <v>49368153</v>
      </c>
      <c r="M947" s="14">
        <f>M948</f>
        <v>49368153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  <c r="AB947" s="5">
        <v>0</v>
      </c>
      <c r="AC947" s="6">
        <v>0.66666669646386112</v>
      </c>
      <c r="AD947" s="5">
        <v>0</v>
      </c>
      <c r="AE947" s="6">
        <v>0</v>
      </c>
      <c r="AF947" s="5">
        <v>0</v>
      </c>
      <c r="AG947" s="2"/>
    </row>
    <row r="948" spans="1:33" outlineLevel="6" x14ac:dyDescent="0.25">
      <c r="A948" s="16" t="s">
        <v>231</v>
      </c>
      <c r="B948" s="33" t="s">
        <v>765</v>
      </c>
      <c r="C948" s="34" t="s">
        <v>39</v>
      </c>
      <c r="D948" s="34" t="s">
        <v>1</v>
      </c>
      <c r="E948" s="34"/>
      <c r="F948" s="34"/>
      <c r="G948" s="34"/>
      <c r="H948" s="34"/>
      <c r="I948" s="34"/>
      <c r="J948" s="14">
        <v>44746942</v>
      </c>
      <c r="K948" s="14">
        <f t="shared" si="96"/>
        <v>4621211</v>
      </c>
      <c r="L948" s="14">
        <v>49368153</v>
      </c>
      <c r="M948" s="14">
        <v>49368153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6">
        <v>0.66666669646386112</v>
      </c>
      <c r="AD948" s="5">
        <v>0</v>
      </c>
      <c r="AE948" s="6">
        <v>0</v>
      </c>
      <c r="AF948" s="5">
        <v>0</v>
      </c>
      <c r="AG948" s="2"/>
    </row>
    <row r="949" spans="1:33" ht="45" outlineLevel="3" x14ac:dyDescent="0.25">
      <c r="A949" s="16" t="s">
        <v>232</v>
      </c>
      <c r="B949" s="33" t="s">
        <v>766</v>
      </c>
      <c r="C949" s="34" t="s">
        <v>1</v>
      </c>
      <c r="D949" s="34" t="s">
        <v>1</v>
      </c>
      <c r="E949" s="34"/>
      <c r="F949" s="34"/>
      <c r="G949" s="34"/>
      <c r="H949" s="34"/>
      <c r="I949" s="34"/>
      <c r="J949" s="14">
        <v>3907284</v>
      </c>
      <c r="K949" s="14">
        <f t="shared" si="96"/>
        <v>357618</v>
      </c>
      <c r="L949" s="14">
        <f t="shared" ref="L949:M951" si="97">L950</f>
        <v>4264902</v>
      </c>
      <c r="M949" s="14">
        <f t="shared" si="97"/>
        <v>4264902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  <c r="AB949" s="5">
        <v>0</v>
      </c>
      <c r="AC949" s="6">
        <v>0.60243895247952284</v>
      </c>
      <c r="AD949" s="5">
        <v>0</v>
      </c>
      <c r="AE949" s="6">
        <v>0</v>
      </c>
      <c r="AF949" s="5">
        <v>0</v>
      </c>
      <c r="AG949" s="2"/>
    </row>
    <row r="950" spans="1:33" outlineLevel="4" x14ac:dyDescent="0.25">
      <c r="A950" s="16" t="s">
        <v>233</v>
      </c>
      <c r="B950" s="33" t="s">
        <v>767</v>
      </c>
      <c r="C950" s="34" t="s">
        <v>1</v>
      </c>
      <c r="D950" s="34" t="s">
        <v>1</v>
      </c>
      <c r="E950" s="34"/>
      <c r="F950" s="34"/>
      <c r="G950" s="34"/>
      <c r="H950" s="34"/>
      <c r="I950" s="34"/>
      <c r="J950" s="14">
        <v>3907284</v>
      </c>
      <c r="K950" s="14">
        <f t="shared" si="96"/>
        <v>357618</v>
      </c>
      <c r="L950" s="14">
        <f t="shared" si="97"/>
        <v>4264902</v>
      </c>
      <c r="M950" s="14">
        <f t="shared" si="97"/>
        <v>4264902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6">
        <v>0.60243895247952284</v>
      </c>
      <c r="AD950" s="5">
        <v>0</v>
      </c>
      <c r="AE950" s="6">
        <v>0</v>
      </c>
      <c r="AF950" s="5">
        <v>0</v>
      </c>
      <c r="AG950" s="2"/>
    </row>
    <row r="951" spans="1:33" ht="63" customHeight="1" outlineLevel="5" x14ac:dyDescent="0.25">
      <c r="A951" s="16" t="s">
        <v>104</v>
      </c>
      <c r="B951" s="33" t="s">
        <v>767</v>
      </c>
      <c r="C951" s="34" t="s">
        <v>16</v>
      </c>
      <c r="D951" s="34" t="s">
        <v>1</v>
      </c>
      <c r="E951" s="34"/>
      <c r="F951" s="34"/>
      <c r="G951" s="34"/>
      <c r="H951" s="34"/>
      <c r="I951" s="34"/>
      <c r="J951" s="14">
        <v>3907284</v>
      </c>
      <c r="K951" s="14">
        <f t="shared" si="96"/>
        <v>357618</v>
      </c>
      <c r="L951" s="14">
        <f t="shared" si="97"/>
        <v>4264902</v>
      </c>
      <c r="M951" s="14">
        <f t="shared" si="97"/>
        <v>4264902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6">
        <v>0.60243895247952284</v>
      </c>
      <c r="AD951" s="5">
        <v>0</v>
      </c>
      <c r="AE951" s="6">
        <v>0</v>
      </c>
      <c r="AF951" s="5">
        <v>0</v>
      </c>
      <c r="AG951" s="2"/>
    </row>
    <row r="952" spans="1:33" ht="30" outlineLevel="6" x14ac:dyDescent="0.25">
      <c r="A952" s="16" t="s">
        <v>105</v>
      </c>
      <c r="B952" s="33" t="s">
        <v>767</v>
      </c>
      <c r="C952" s="34" t="s">
        <v>17</v>
      </c>
      <c r="D952" s="34" t="s">
        <v>1</v>
      </c>
      <c r="E952" s="34"/>
      <c r="F952" s="34"/>
      <c r="G952" s="34"/>
      <c r="H952" s="34"/>
      <c r="I952" s="34"/>
      <c r="J952" s="14">
        <v>3907284</v>
      </c>
      <c r="K952" s="14">
        <f t="shared" si="96"/>
        <v>357618</v>
      </c>
      <c r="L952" s="14">
        <v>4264902</v>
      </c>
      <c r="M952" s="14">
        <v>4264902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0</v>
      </c>
      <c r="AA952" s="5">
        <v>0</v>
      </c>
      <c r="AB952" s="5">
        <v>0</v>
      </c>
      <c r="AC952" s="6">
        <v>0.60243895247952284</v>
      </c>
      <c r="AD952" s="5">
        <v>0</v>
      </c>
      <c r="AE952" s="6">
        <v>0</v>
      </c>
      <c r="AF952" s="5">
        <v>0</v>
      </c>
      <c r="AG952" s="2"/>
    </row>
    <row r="953" spans="1:33" ht="49.5" customHeight="1" outlineLevel="3" x14ac:dyDescent="0.25">
      <c r="A953" s="16" t="s">
        <v>234</v>
      </c>
      <c r="B953" s="33" t="s">
        <v>768</v>
      </c>
      <c r="C953" s="34" t="s">
        <v>1</v>
      </c>
      <c r="D953" s="34" t="s">
        <v>1</v>
      </c>
      <c r="E953" s="34"/>
      <c r="F953" s="34"/>
      <c r="G953" s="34"/>
      <c r="H953" s="34"/>
      <c r="I953" s="34"/>
      <c r="J953" s="14">
        <v>2079683</v>
      </c>
      <c r="K953" s="14">
        <f t="shared" si="96"/>
        <v>190325</v>
      </c>
      <c r="L953" s="14">
        <f t="shared" ref="L953:M955" si="98">L954</f>
        <v>2270008</v>
      </c>
      <c r="M953" s="14">
        <f t="shared" si="98"/>
        <v>2270008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0</v>
      </c>
      <c r="AC953" s="6">
        <v>0.19473267800910044</v>
      </c>
      <c r="AD953" s="5">
        <v>0</v>
      </c>
      <c r="AE953" s="6">
        <v>0</v>
      </c>
      <c r="AF953" s="5">
        <v>0</v>
      </c>
      <c r="AG953" s="2"/>
    </row>
    <row r="954" spans="1:33" outlineLevel="4" x14ac:dyDescent="0.25">
      <c r="A954" s="16" t="s">
        <v>235</v>
      </c>
      <c r="B954" s="33" t="s">
        <v>769</v>
      </c>
      <c r="C954" s="34" t="s">
        <v>1</v>
      </c>
      <c r="D954" s="34" t="s">
        <v>1</v>
      </c>
      <c r="E954" s="34"/>
      <c r="F954" s="34"/>
      <c r="G954" s="34"/>
      <c r="H954" s="34"/>
      <c r="I954" s="34"/>
      <c r="J954" s="14">
        <v>2079683</v>
      </c>
      <c r="K954" s="14">
        <f t="shared" si="96"/>
        <v>190325</v>
      </c>
      <c r="L954" s="14">
        <f t="shared" si="98"/>
        <v>2270008</v>
      </c>
      <c r="M954" s="14">
        <f t="shared" si="98"/>
        <v>2270008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0</v>
      </c>
      <c r="AC954" s="6">
        <v>0.19473267800910044</v>
      </c>
      <c r="AD954" s="5">
        <v>0</v>
      </c>
      <c r="AE954" s="6">
        <v>0</v>
      </c>
      <c r="AF954" s="5">
        <v>0</v>
      </c>
      <c r="AG954" s="2"/>
    </row>
    <row r="955" spans="1:33" ht="57.75" customHeight="1" outlineLevel="5" x14ac:dyDescent="0.25">
      <c r="A955" s="16" t="s">
        <v>104</v>
      </c>
      <c r="B955" s="33" t="s">
        <v>769</v>
      </c>
      <c r="C955" s="34" t="s">
        <v>16</v>
      </c>
      <c r="D955" s="34" t="s">
        <v>1</v>
      </c>
      <c r="E955" s="34"/>
      <c r="F955" s="34"/>
      <c r="G955" s="34"/>
      <c r="H955" s="34"/>
      <c r="I955" s="34"/>
      <c r="J955" s="14">
        <v>2079683</v>
      </c>
      <c r="K955" s="14">
        <f t="shared" si="96"/>
        <v>190325</v>
      </c>
      <c r="L955" s="14">
        <f t="shared" si="98"/>
        <v>2270008</v>
      </c>
      <c r="M955" s="14">
        <f t="shared" si="98"/>
        <v>2270008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6">
        <v>0.19473267800910044</v>
      </c>
      <c r="AD955" s="5">
        <v>0</v>
      </c>
      <c r="AE955" s="6">
        <v>0</v>
      </c>
      <c r="AF955" s="5">
        <v>0</v>
      </c>
      <c r="AG955" s="2"/>
    </row>
    <row r="956" spans="1:33" ht="30" outlineLevel="6" x14ac:dyDescent="0.25">
      <c r="A956" s="16" t="s">
        <v>105</v>
      </c>
      <c r="B956" s="33" t="s">
        <v>769</v>
      </c>
      <c r="C956" s="34" t="s">
        <v>17</v>
      </c>
      <c r="D956" s="34" t="s">
        <v>1</v>
      </c>
      <c r="E956" s="34"/>
      <c r="F956" s="34"/>
      <c r="G956" s="34"/>
      <c r="H956" s="34"/>
      <c r="I956" s="34"/>
      <c r="J956" s="14">
        <v>2079683</v>
      </c>
      <c r="K956" s="14">
        <f t="shared" si="96"/>
        <v>190325</v>
      </c>
      <c r="L956" s="14">
        <v>2270008</v>
      </c>
      <c r="M956" s="14">
        <v>2270008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6">
        <v>0.19473267800910044</v>
      </c>
      <c r="AD956" s="5">
        <v>0</v>
      </c>
      <c r="AE956" s="6">
        <v>0</v>
      </c>
      <c r="AF956" s="5">
        <v>0</v>
      </c>
      <c r="AG956" s="2"/>
    </row>
    <row r="957" spans="1:33" ht="32.25" customHeight="1" outlineLevel="3" x14ac:dyDescent="0.25">
      <c r="A957" s="16" t="s">
        <v>236</v>
      </c>
      <c r="B957" s="33" t="s">
        <v>770</v>
      </c>
      <c r="C957" s="34" t="s">
        <v>1</v>
      </c>
      <c r="D957" s="34" t="s">
        <v>1</v>
      </c>
      <c r="E957" s="34"/>
      <c r="F957" s="34"/>
      <c r="G957" s="34"/>
      <c r="H957" s="34"/>
      <c r="I957" s="34"/>
      <c r="J957" s="14">
        <v>2212666</v>
      </c>
      <c r="K957" s="14">
        <f t="shared" si="96"/>
        <v>181825</v>
      </c>
      <c r="L957" s="14">
        <f>L958</f>
        <v>2394491</v>
      </c>
      <c r="M957" s="14">
        <f>M958</f>
        <v>2394491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6">
        <v>0.53930825077078959</v>
      </c>
      <c r="AD957" s="5">
        <v>0</v>
      </c>
      <c r="AE957" s="6">
        <v>0</v>
      </c>
      <c r="AF957" s="5">
        <v>0</v>
      </c>
      <c r="AG957" s="2"/>
    </row>
    <row r="958" spans="1:33" outlineLevel="4" x14ac:dyDescent="0.25">
      <c r="A958" s="16" t="s">
        <v>237</v>
      </c>
      <c r="B958" s="33" t="s">
        <v>771</v>
      </c>
      <c r="C958" s="34" t="s">
        <v>1</v>
      </c>
      <c r="D958" s="34" t="s">
        <v>1</v>
      </c>
      <c r="E958" s="34"/>
      <c r="F958" s="34"/>
      <c r="G958" s="34"/>
      <c r="H958" s="34"/>
      <c r="I958" s="34"/>
      <c r="J958" s="14">
        <v>2212666</v>
      </c>
      <c r="K958" s="14">
        <f t="shared" si="96"/>
        <v>181825</v>
      </c>
      <c r="L958" s="14">
        <f>L959+L961+L963</f>
        <v>2394491</v>
      </c>
      <c r="M958" s="14">
        <f>M959+M961+M963</f>
        <v>2394491</v>
      </c>
      <c r="N958" s="5">
        <v>0</v>
      </c>
      <c r="O958" s="5">
        <v>0</v>
      </c>
      <c r="P958" s="5">
        <v>0</v>
      </c>
      <c r="Q958" s="5">
        <v>0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6">
        <v>0.53930825077078959</v>
      </c>
      <c r="AD958" s="5">
        <v>0</v>
      </c>
      <c r="AE958" s="6">
        <v>0</v>
      </c>
      <c r="AF958" s="5">
        <v>0</v>
      </c>
      <c r="AG958" s="2"/>
    </row>
    <row r="959" spans="1:33" ht="63" customHeight="1" outlineLevel="5" x14ac:dyDescent="0.25">
      <c r="A959" s="16" t="s">
        <v>104</v>
      </c>
      <c r="B959" s="33" t="s">
        <v>771</v>
      </c>
      <c r="C959" s="34" t="s">
        <v>16</v>
      </c>
      <c r="D959" s="34" t="s">
        <v>1</v>
      </c>
      <c r="E959" s="34"/>
      <c r="F959" s="34"/>
      <c r="G959" s="34"/>
      <c r="H959" s="34"/>
      <c r="I959" s="34"/>
      <c r="J959" s="14">
        <v>1977603</v>
      </c>
      <c r="K959" s="14">
        <f t="shared" si="96"/>
        <v>180825</v>
      </c>
      <c r="L959" s="14">
        <f>L960</f>
        <v>2158428</v>
      </c>
      <c r="M959" s="14">
        <f>M960</f>
        <v>2158428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6">
        <v>0.56494656915467867</v>
      </c>
      <c r="AD959" s="5">
        <v>0</v>
      </c>
      <c r="AE959" s="6">
        <v>0</v>
      </c>
      <c r="AF959" s="5">
        <v>0</v>
      </c>
      <c r="AG959" s="2"/>
    </row>
    <row r="960" spans="1:33" ht="30" outlineLevel="6" x14ac:dyDescent="0.25">
      <c r="A960" s="16" t="s">
        <v>105</v>
      </c>
      <c r="B960" s="33" t="s">
        <v>771</v>
      </c>
      <c r="C960" s="34" t="s">
        <v>17</v>
      </c>
      <c r="D960" s="34" t="s">
        <v>1</v>
      </c>
      <c r="E960" s="34"/>
      <c r="F960" s="34"/>
      <c r="G960" s="34"/>
      <c r="H960" s="34"/>
      <c r="I960" s="34"/>
      <c r="J960" s="14">
        <v>1977603</v>
      </c>
      <c r="K960" s="14">
        <f t="shared" si="96"/>
        <v>180825</v>
      </c>
      <c r="L960" s="14">
        <v>2158428</v>
      </c>
      <c r="M960" s="14">
        <v>2158428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  <c r="AB960" s="5">
        <v>0</v>
      </c>
      <c r="AC960" s="6">
        <v>0.56494656915467867</v>
      </c>
      <c r="AD960" s="5">
        <v>0</v>
      </c>
      <c r="AE960" s="6">
        <v>0</v>
      </c>
      <c r="AF960" s="5">
        <v>0</v>
      </c>
      <c r="AG960" s="2"/>
    </row>
    <row r="961" spans="1:33" ht="31.5" customHeight="1" outlineLevel="5" x14ac:dyDescent="0.25">
      <c r="A961" s="16" t="s">
        <v>51</v>
      </c>
      <c r="B961" s="33" t="s">
        <v>771</v>
      </c>
      <c r="C961" s="34" t="s">
        <v>3</v>
      </c>
      <c r="D961" s="34" t="s">
        <v>1</v>
      </c>
      <c r="E961" s="34"/>
      <c r="F961" s="34"/>
      <c r="G961" s="34"/>
      <c r="H961" s="34"/>
      <c r="I961" s="34"/>
      <c r="J961" s="14">
        <v>228063</v>
      </c>
      <c r="K961" s="14">
        <f t="shared" si="96"/>
        <v>3000</v>
      </c>
      <c r="L961" s="14">
        <f>L962</f>
        <v>231063</v>
      </c>
      <c r="M961" s="14">
        <f>M962</f>
        <v>231063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6">
        <v>0.31162003481494149</v>
      </c>
      <c r="AD961" s="5">
        <v>0</v>
      </c>
      <c r="AE961" s="6">
        <v>0</v>
      </c>
      <c r="AF961" s="5">
        <v>0</v>
      </c>
      <c r="AG961" s="2"/>
    </row>
    <row r="962" spans="1:33" ht="30" outlineLevel="6" x14ac:dyDescent="0.25">
      <c r="A962" s="16" t="s">
        <v>52</v>
      </c>
      <c r="B962" s="33" t="s">
        <v>771</v>
      </c>
      <c r="C962" s="34" t="s">
        <v>5</v>
      </c>
      <c r="D962" s="34" t="s">
        <v>1</v>
      </c>
      <c r="E962" s="34"/>
      <c r="F962" s="34"/>
      <c r="G962" s="34"/>
      <c r="H962" s="34"/>
      <c r="I962" s="34"/>
      <c r="J962" s="14">
        <v>228063</v>
      </c>
      <c r="K962" s="14">
        <f t="shared" si="96"/>
        <v>3000</v>
      </c>
      <c r="L962" s="14">
        <v>231063</v>
      </c>
      <c r="M962" s="14">
        <v>231063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  <c r="AB962" s="5">
        <v>0</v>
      </c>
      <c r="AC962" s="6">
        <v>0.31162003481494149</v>
      </c>
      <c r="AD962" s="5">
        <v>0</v>
      </c>
      <c r="AE962" s="6">
        <v>0</v>
      </c>
      <c r="AF962" s="5">
        <v>0</v>
      </c>
      <c r="AG962" s="2"/>
    </row>
    <row r="963" spans="1:33" outlineLevel="5" x14ac:dyDescent="0.25">
      <c r="A963" s="16" t="s">
        <v>73</v>
      </c>
      <c r="B963" s="33" t="s">
        <v>771</v>
      </c>
      <c r="C963" s="34" t="s">
        <v>13</v>
      </c>
      <c r="D963" s="34" t="s">
        <v>1</v>
      </c>
      <c r="E963" s="34"/>
      <c r="F963" s="34"/>
      <c r="G963" s="34"/>
      <c r="H963" s="34"/>
      <c r="I963" s="34"/>
      <c r="J963" s="14">
        <v>7000</v>
      </c>
      <c r="K963" s="14">
        <f t="shared" si="96"/>
        <v>-2000</v>
      </c>
      <c r="L963" s="14">
        <f>L964</f>
        <v>5000</v>
      </c>
      <c r="M963" s="14">
        <f>M964</f>
        <v>5000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0</v>
      </c>
      <c r="Z963" s="5">
        <v>0</v>
      </c>
      <c r="AA963" s="5">
        <v>0</v>
      </c>
      <c r="AB963" s="5">
        <v>0</v>
      </c>
      <c r="AC963" s="6">
        <v>0.7142857142857143</v>
      </c>
      <c r="AD963" s="5">
        <v>0</v>
      </c>
      <c r="AE963" s="6">
        <v>0</v>
      </c>
      <c r="AF963" s="5">
        <v>0</v>
      </c>
      <c r="AG963" s="2"/>
    </row>
    <row r="964" spans="1:33" outlineLevel="6" x14ac:dyDescent="0.25">
      <c r="A964" s="16" t="s">
        <v>74</v>
      </c>
      <c r="B964" s="33" t="s">
        <v>771</v>
      </c>
      <c r="C964" s="34" t="s">
        <v>14</v>
      </c>
      <c r="D964" s="34" t="s">
        <v>1</v>
      </c>
      <c r="E964" s="34"/>
      <c r="F964" s="34"/>
      <c r="G964" s="34"/>
      <c r="H964" s="34"/>
      <c r="I964" s="34"/>
      <c r="J964" s="14">
        <v>7000</v>
      </c>
      <c r="K964" s="14">
        <f t="shared" si="96"/>
        <v>-2000</v>
      </c>
      <c r="L964" s="14">
        <v>5000</v>
      </c>
      <c r="M964" s="14">
        <v>5000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6">
        <v>0.7142857142857143</v>
      </c>
      <c r="AD964" s="5">
        <v>0</v>
      </c>
      <c r="AE964" s="6">
        <v>0</v>
      </c>
      <c r="AF964" s="5">
        <v>0</v>
      </c>
      <c r="AG964" s="2"/>
    </row>
    <row r="965" spans="1:33" ht="45" customHeight="1" outlineLevel="3" x14ac:dyDescent="0.25">
      <c r="A965" s="16" t="s">
        <v>238</v>
      </c>
      <c r="B965" s="33" t="s">
        <v>772</v>
      </c>
      <c r="C965" s="34" t="s">
        <v>1</v>
      </c>
      <c r="D965" s="34" t="s">
        <v>1</v>
      </c>
      <c r="E965" s="34"/>
      <c r="F965" s="34"/>
      <c r="G965" s="34"/>
      <c r="H965" s="34"/>
      <c r="I965" s="34"/>
      <c r="J965" s="14">
        <v>800000</v>
      </c>
      <c r="K965" s="14">
        <f t="shared" si="96"/>
        <v>100000</v>
      </c>
      <c r="L965" s="14">
        <f t="shared" ref="L965:M967" si="99">L966</f>
        <v>900000</v>
      </c>
      <c r="M965" s="14">
        <f t="shared" si="99"/>
        <v>900000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  <c r="AB965" s="5">
        <v>0</v>
      </c>
      <c r="AC965" s="6">
        <v>0.44497092500000002</v>
      </c>
      <c r="AD965" s="5">
        <v>0</v>
      </c>
      <c r="AE965" s="6">
        <v>0</v>
      </c>
      <c r="AF965" s="5">
        <v>0</v>
      </c>
      <c r="AG965" s="2"/>
    </row>
    <row r="966" spans="1:33" ht="32.25" customHeight="1" outlineLevel="4" x14ac:dyDescent="0.25">
      <c r="A966" s="16" t="s">
        <v>239</v>
      </c>
      <c r="B966" s="33" t="s">
        <v>773</v>
      </c>
      <c r="C966" s="34" t="s">
        <v>1</v>
      </c>
      <c r="D966" s="34" t="s">
        <v>1</v>
      </c>
      <c r="E966" s="34"/>
      <c r="F966" s="34"/>
      <c r="G966" s="34"/>
      <c r="H966" s="34"/>
      <c r="I966" s="34"/>
      <c r="J966" s="14">
        <v>800000</v>
      </c>
      <c r="K966" s="14">
        <f t="shared" si="96"/>
        <v>100000</v>
      </c>
      <c r="L966" s="14">
        <f t="shared" si="99"/>
        <v>900000</v>
      </c>
      <c r="M966" s="14">
        <f t="shared" si="99"/>
        <v>900000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  <c r="AB966" s="5">
        <v>0</v>
      </c>
      <c r="AC966" s="6">
        <v>0.44497092500000002</v>
      </c>
      <c r="AD966" s="5">
        <v>0</v>
      </c>
      <c r="AE966" s="6">
        <v>0</v>
      </c>
      <c r="AF966" s="5">
        <v>0</v>
      </c>
      <c r="AG966" s="2"/>
    </row>
    <row r="967" spans="1:33" ht="35.25" customHeight="1" outlineLevel="5" x14ac:dyDescent="0.25">
      <c r="A967" s="16" t="s">
        <v>51</v>
      </c>
      <c r="B967" s="33" t="s">
        <v>773</v>
      </c>
      <c r="C967" s="34" t="s">
        <v>3</v>
      </c>
      <c r="D967" s="34" t="s">
        <v>1</v>
      </c>
      <c r="E967" s="34"/>
      <c r="F967" s="34"/>
      <c r="G967" s="34"/>
      <c r="H967" s="34"/>
      <c r="I967" s="34"/>
      <c r="J967" s="14">
        <v>800000</v>
      </c>
      <c r="K967" s="14">
        <f t="shared" si="96"/>
        <v>100000</v>
      </c>
      <c r="L967" s="14">
        <f t="shared" si="99"/>
        <v>900000</v>
      </c>
      <c r="M967" s="14">
        <f t="shared" si="99"/>
        <v>900000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6">
        <v>0.44497092500000002</v>
      </c>
      <c r="AD967" s="5">
        <v>0</v>
      </c>
      <c r="AE967" s="6">
        <v>0</v>
      </c>
      <c r="AF967" s="5">
        <v>0</v>
      </c>
      <c r="AG967" s="2"/>
    </row>
    <row r="968" spans="1:33" ht="35.25" customHeight="1" outlineLevel="6" x14ac:dyDescent="0.25">
      <c r="A968" s="16" t="s">
        <v>52</v>
      </c>
      <c r="B968" s="33" t="s">
        <v>773</v>
      </c>
      <c r="C968" s="34" t="s">
        <v>5</v>
      </c>
      <c r="D968" s="34" t="s">
        <v>1</v>
      </c>
      <c r="E968" s="34"/>
      <c r="F968" s="34"/>
      <c r="G968" s="34"/>
      <c r="H968" s="34"/>
      <c r="I968" s="34"/>
      <c r="J968" s="14">
        <v>800000</v>
      </c>
      <c r="K968" s="14">
        <f t="shared" si="96"/>
        <v>100000</v>
      </c>
      <c r="L968" s="14">
        <v>900000</v>
      </c>
      <c r="M968" s="14">
        <v>900000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0</v>
      </c>
      <c r="AC968" s="6">
        <v>0.44497092500000002</v>
      </c>
      <c r="AD968" s="5">
        <v>0</v>
      </c>
      <c r="AE968" s="6">
        <v>0</v>
      </c>
      <c r="AF968" s="5">
        <v>0</v>
      </c>
      <c r="AG968" s="2"/>
    </row>
    <row r="969" spans="1:33" ht="45" outlineLevel="3" x14ac:dyDescent="0.25">
      <c r="A969" s="16" t="s">
        <v>240</v>
      </c>
      <c r="B969" s="33" t="s">
        <v>774</v>
      </c>
      <c r="C969" s="34" t="s">
        <v>1</v>
      </c>
      <c r="D969" s="34" t="s">
        <v>1</v>
      </c>
      <c r="E969" s="34"/>
      <c r="F969" s="34"/>
      <c r="G969" s="34"/>
      <c r="H969" s="34"/>
      <c r="I969" s="34"/>
      <c r="J969" s="14">
        <v>200000</v>
      </c>
      <c r="K969" s="14">
        <f t="shared" si="96"/>
        <v>0</v>
      </c>
      <c r="L969" s="14">
        <f t="shared" ref="L969:M971" si="100">L970</f>
        <v>200000</v>
      </c>
      <c r="M969" s="14">
        <f t="shared" si="100"/>
        <v>200000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6">
        <v>0.96811999999999998</v>
      </c>
      <c r="AD969" s="5">
        <v>0</v>
      </c>
      <c r="AE969" s="6">
        <v>0</v>
      </c>
      <c r="AF969" s="5">
        <v>0</v>
      </c>
      <c r="AG969" s="2"/>
    </row>
    <row r="970" spans="1:33" ht="48.75" customHeight="1" outlineLevel="4" x14ac:dyDescent="0.25">
      <c r="A970" s="16" t="s">
        <v>241</v>
      </c>
      <c r="B970" s="33" t="s">
        <v>775</v>
      </c>
      <c r="C970" s="34" t="s">
        <v>1</v>
      </c>
      <c r="D970" s="34" t="s">
        <v>1</v>
      </c>
      <c r="E970" s="34"/>
      <c r="F970" s="34"/>
      <c r="G970" s="34"/>
      <c r="H970" s="34"/>
      <c r="I970" s="34"/>
      <c r="J970" s="14">
        <v>200000</v>
      </c>
      <c r="K970" s="14">
        <f t="shared" si="96"/>
        <v>0</v>
      </c>
      <c r="L970" s="14">
        <f t="shared" si="100"/>
        <v>200000</v>
      </c>
      <c r="M970" s="14">
        <f t="shared" si="100"/>
        <v>200000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  <c r="AB970" s="5">
        <v>0</v>
      </c>
      <c r="AC970" s="6">
        <v>0.96811999999999998</v>
      </c>
      <c r="AD970" s="5">
        <v>0</v>
      </c>
      <c r="AE970" s="6">
        <v>0</v>
      </c>
      <c r="AF970" s="5">
        <v>0</v>
      </c>
      <c r="AG970" s="2"/>
    </row>
    <row r="971" spans="1:33" outlineLevel="5" x14ac:dyDescent="0.25">
      <c r="A971" s="16" t="s">
        <v>128</v>
      </c>
      <c r="B971" s="33" t="s">
        <v>775</v>
      </c>
      <c r="C971" s="34" t="s">
        <v>13</v>
      </c>
      <c r="D971" s="34" t="s">
        <v>1</v>
      </c>
      <c r="E971" s="34"/>
      <c r="F971" s="34"/>
      <c r="G971" s="34"/>
      <c r="H971" s="34"/>
      <c r="I971" s="34"/>
      <c r="J971" s="14">
        <v>200000</v>
      </c>
      <c r="K971" s="14">
        <f t="shared" si="96"/>
        <v>0</v>
      </c>
      <c r="L971" s="14">
        <f t="shared" si="100"/>
        <v>200000</v>
      </c>
      <c r="M971" s="14">
        <f t="shared" si="100"/>
        <v>200000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  <c r="AB971" s="5">
        <v>0</v>
      </c>
      <c r="AC971" s="6">
        <v>0.96811999999999998</v>
      </c>
      <c r="AD971" s="5">
        <v>0</v>
      </c>
      <c r="AE971" s="6">
        <v>0</v>
      </c>
      <c r="AF971" s="5">
        <v>0</v>
      </c>
      <c r="AG971" s="2"/>
    </row>
    <row r="972" spans="1:33" outlineLevel="6" x14ac:dyDescent="0.25">
      <c r="A972" s="16" t="s">
        <v>74</v>
      </c>
      <c r="B972" s="33" t="s">
        <v>775</v>
      </c>
      <c r="C972" s="34" t="s">
        <v>14</v>
      </c>
      <c r="D972" s="34" t="s">
        <v>1</v>
      </c>
      <c r="E972" s="34"/>
      <c r="F972" s="34"/>
      <c r="G972" s="34"/>
      <c r="H972" s="34"/>
      <c r="I972" s="34"/>
      <c r="J972" s="14">
        <v>200000</v>
      </c>
      <c r="K972" s="14">
        <f t="shared" si="96"/>
        <v>0</v>
      </c>
      <c r="L972" s="14">
        <v>200000</v>
      </c>
      <c r="M972" s="14">
        <v>200000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  <c r="AB972" s="5">
        <v>0</v>
      </c>
      <c r="AC972" s="6">
        <v>0.96811999999999998</v>
      </c>
      <c r="AD972" s="5">
        <v>0</v>
      </c>
      <c r="AE972" s="6">
        <v>0</v>
      </c>
      <c r="AF972" s="5">
        <v>0</v>
      </c>
      <c r="AG972" s="2"/>
    </row>
    <row r="973" spans="1:33" ht="63.75" hidden="1" customHeight="1" outlineLevel="3" x14ac:dyDescent="0.25">
      <c r="A973" s="16" t="s">
        <v>242</v>
      </c>
      <c r="B973" s="33" t="s">
        <v>776</v>
      </c>
      <c r="C973" s="34" t="s">
        <v>1</v>
      </c>
      <c r="D973" s="34" t="s">
        <v>1</v>
      </c>
      <c r="E973" s="34"/>
      <c r="F973" s="34"/>
      <c r="G973" s="34"/>
      <c r="H973" s="34"/>
      <c r="I973" s="34"/>
      <c r="J973" s="14">
        <v>100000</v>
      </c>
      <c r="K973" s="14">
        <f t="shared" si="96"/>
        <v>-100000</v>
      </c>
      <c r="L973" s="14">
        <f t="shared" ref="L973:M975" si="101">L974</f>
        <v>0</v>
      </c>
      <c r="M973" s="14">
        <f t="shared" si="101"/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6">
        <v>0</v>
      </c>
      <c r="AD973" s="5">
        <v>0</v>
      </c>
      <c r="AE973" s="6">
        <v>0</v>
      </c>
      <c r="AF973" s="5">
        <v>0</v>
      </c>
      <c r="AG973" s="2"/>
    </row>
    <row r="974" spans="1:33" ht="66.75" hidden="1" customHeight="1" outlineLevel="4" x14ac:dyDescent="0.25">
      <c r="A974" s="16" t="s">
        <v>243</v>
      </c>
      <c r="B974" s="33" t="s">
        <v>777</v>
      </c>
      <c r="C974" s="34" t="s">
        <v>1</v>
      </c>
      <c r="D974" s="34" t="s">
        <v>1</v>
      </c>
      <c r="E974" s="34"/>
      <c r="F974" s="34"/>
      <c r="G974" s="34"/>
      <c r="H974" s="34"/>
      <c r="I974" s="34"/>
      <c r="J974" s="14">
        <v>100000</v>
      </c>
      <c r="K974" s="14">
        <f t="shared" si="96"/>
        <v>-100000</v>
      </c>
      <c r="L974" s="14">
        <f t="shared" si="101"/>
        <v>0</v>
      </c>
      <c r="M974" s="14">
        <f t="shared" si="101"/>
        <v>0</v>
      </c>
      <c r="N974" s="5">
        <v>0</v>
      </c>
      <c r="O974" s="5">
        <v>0</v>
      </c>
      <c r="P974" s="5">
        <v>0</v>
      </c>
      <c r="Q974" s="5">
        <v>0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5">
        <v>0</v>
      </c>
      <c r="AA974" s="5">
        <v>0</v>
      </c>
      <c r="AB974" s="5">
        <v>0</v>
      </c>
      <c r="AC974" s="6">
        <v>0</v>
      </c>
      <c r="AD974" s="5">
        <v>0</v>
      </c>
      <c r="AE974" s="6">
        <v>0</v>
      </c>
      <c r="AF974" s="5">
        <v>0</v>
      </c>
      <c r="AG974" s="2"/>
    </row>
    <row r="975" spans="1:33" ht="33" hidden="1" customHeight="1" outlineLevel="5" x14ac:dyDescent="0.25">
      <c r="A975" s="16" t="s">
        <v>51</v>
      </c>
      <c r="B975" s="33" t="s">
        <v>777</v>
      </c>
      <c r="C975" s="34" t="s">
        <v>3</v>
      </c>
      <c r="D975" s="34" t="s">
        <v>1</v>
      </c>
      <c r="E975" s="34"/>
      <c r="F975" s="34"/>
      <c r="G975" s="34"/>
      <c r="H975" s="34"/>
      <c r="I975" s="34"/>
      <c r="J975" s="14">
        <v>100000</v>
      </c>
      <c r="K975" s="14">
        <f t="shared" si="96"/>
        <v>-100000</v>
      </c>
      <c r="L975" s="14">
        <f t="shared" si="101"/>
        <v>0</v>
      </c>
      <c r="M975" s="14">
        <f t="shared" si="101"/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0</v>
      </c>
      <c r="Z975" s="5">
        <v>0</v>
      </c>
      <c r="AA975" s="5">
        <v>0</v>
      </c>
      <c r="AB975" s="5">
        <v>0</v>
      </c>
      <c r="AC975" s="6">
        <v>0</v>
      </c>
      <c r="AD975" s="5">
        <v>0</v>
      </c>
      <c r="AE975" s="6">
        <v>0</v>
      </c>
      <c r="AF975" s="5">
        <v>0</v>
      </c>
      <c r="AG975" s="2"/>
    </row>
    <row r="976" spans="1:33" ht="30" hidden="1" outlineLevel="6" x14ac:dyDescent="0.25">
      <c r="A976" s="16" t="s">
        <v>52</v>
      </c>
      <c r="B976" s="33" t="s">
        <v>777</v>
      </c>
      <c r="C976" s="34" t="s">
        <v>5</v>
      </c>
      <c r="D976" s="34" t="s">
        <v>1</v>
      </c>
      <c r="E976" s="34"/>
      <c r="F976" s="34"/>
      <c r="G976" s="34"/>
      <c r="H976" s="34"/>
      <c r="I976" s="34"/>
      <c r="J976" s="14">
        <v>100000</v>
      </c>
      <c r="K976" s="14">
        <f t="shared" si="96"/>
        <v>-100000</v>
      </c>
      <c r="L976" s="14"/>
      <c r="M976" s="14"/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0</v>
      </c>
      <c r="AC976" s="6">
        <v>0</v>
      </c>
      <c r="AD976" s="5">
        <v>0</v>
      </c>
      <c r="AE976" s="6">
        <v>0</v>
      </c>
      <c r="AF976" s="5">
        <v>0</v>
      </c>
      <c r="AG976" s="2"/>
    </row>
    <row r="977" spans="1:33" ht="45" hidden="1" outlineLevel="3" x14ac:dyDescent="0.25">
      <c r="A977" s="16" t="s">
        <v>244</v>
      </c>
      <c r="B977" s="33" t="s">
        <v>778</v>
      </c>
      <c r="C977" s="34" t="s">
        <v>1</v>
      </c>
      <c r="D977" s="34" t="s">
        <v>1</v>
      </c>
      <c r="E977" s="34"/>
      <c r="F977" s="34"/>
      <c r="G977" s="34"/>
      <c r="H977" s="34"/>
      <c r="I977" s="34"/>
      <c r="J977" s="14">
        <v>150000</v>
      </c>
      <c r="K977" s="14">
        <f t="shared" si="96"/>
        <v>-150000</v>
      </c>
      <c r="L977" s="14">
        <f t="shared" ref="L977:M979" si="102">L978</f>
        <v>0</v>
      </c>
      <c r="M977" s="14">
        <f t="shared" si="102"/>
        <v>0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0</v>
      </c>
      <c r="AA977" s="5">
        <v>0</v>
      </c>
      <c r="AB977" s="5">
        <v>0</v>
      </c>
      <c r="AC977" s="6">
        <v>0</v>
      </c>
      <c r="AD977" s="5">
        <v>0</v>
      </c>
      <c r="AE977" s="6">
        <v>0</v>
      </c>
      <c r="AF977" s="5">
        <v>0</v>
      </c>
      <c r="AG977" s="2"/>
    </row>
    <row r="978" spans="1:33" ht="48.75" hidden="1" customHeight="1" outlineLevel="4" x14ac:dyDescent="0.25">
      <c r="A978" s="16" t="s">
        <v>245</v>
      </c>
      <c r="B978" s="33" t="s">
        <v>779</v>
      </c>
      <c r="C978" s="34" t="s">
        <v>1</v>
      </c>
      <c r="D978" s="34" t="s">
        <v>1</v>
      </c>
      <c r="E978" s="34"/>
      <c r="F978" s="34"/>
      <c r="G978" s="34"/>
      <c r="H978" s="34"/>
      <c r="I978" s="34"/>
      <c r="J978" s="14">
        <v>150000</v>
      </c>
      <c r="K978" s="14">
        <f t="shared" si="96"/>
        <v>-150000</v>
      </c>
      <c r="L978" s="14">
        <f t="shared" si="102"/>
        <v>0</v>
      </c>
      <c r="M978" s="14">
        <f t="shared" si="102"/>
        <v>0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0</v>
      </c>
      <c r="AA978" s="5">
        <v>0</v>
      </c>
      <c r="AB978" s="5">
        <v>0</v>
      </c>
      <c r="AC978" s="6">
        <v>0</v>
      </c>
      <c r="AD978" s="5">
        <v>0</v>
      </c>
      <c r="AE978" s="6">
        <v>0</v>
      </c>
      <c r="AF978" s="5">
        <v>0</v>
      </c>
      <c r="AG978" s="2"/>
    </row>
    <row r="979" spans="1:33" ht="30" hidden="1" outlineLevel="5" x14ac:dyDescent="0.25">
      <c r="A979" s="16" t="s">
        <v>51</v>
      </c>
      <c r="B979" s="33" t="s">
        <v>779</v>
      </c>
      <c r="C979" s="34" t="s">
        <v>3</v>
      </c>
      <c r="D979" s="34" t="s">
        <v>1</v>
      </c>
      <c r="E979" s="34"/>
      <c r="F979" s="34"/>
      <c r="G979" s="34"/>
      <c r="H979" s="34"/>
      <c r="I979" s="34"/>
      <c r="J979" s="14">
        <v>150000</v>
      </c>
      <c r="K979" s="14">
        <f t="shared" si="96"/>
        <v>-150000</v>
      </c>
      <c r="L979" s="14">
        <f t="shared" si="102"/>
        <v>0</v>
      </c>
      <c r="M979" s="14">
        <f t="shared" si="102"/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  <c r="AB979" s="5">
        <v>0</v>
      </c>
      <c r="AC979" s="6">
        <v>0</v>
      </c>
      <c r="AD979" s="5">
        <v>0</v>
      </c>
      <c r="AE979" s="6">
        <v>0</v>
      </c>
      <c r="AF979" s="5">
        <v>0</v>
      </c>
      <c r="AG979" s="2"/>
    </row>
    <row r="980" spans="1:33" ht="30" hidden="1" outlineLevel="6" x14ac:dyDescent="0.25">
      <c r="A980" s="16" t="s">
        <v>82</v>
      </c>
      <c r="B980" s="33" t="s">
        <v>779</v>
      </c>
      <c r="C980" s="34" t="s">
        <v>5</v>
      </c>
      <c r="D980" s="34" t="s">
        <v>1</v>
      </c>
      <c r="E980" s="34"/>
      <c r="F980" s="34"/>
      <c r="G980" s="34"/>
      <c r="H980" s="34"/>
      <c r="I980" s="34"/>
      <c r="J980" s="14">
        <v>150000</v>
      </c>
      <c r="K980" s="14">
        <f t="shared" si="96"/>
        <v>-150000</v>
      </c>
      <c r="L980" s="14">
        <v>0</v>
      </c>
      <c r="M980" s="14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  <c r="AB980" s="5">
        <v>0</v>
      </c>
      <c r="AC980" s="6">
        <v>0</v>
      </c>
      <c r="AD980" s="5">
        <v>0</v>
      </c>
      <c r="AE980" s="6">
        <v>0</v>
      </c>
      <c r="AF980" s="5">
        <v>0</v>
      </c>
      <c r="AG980" s="2"/>
    </row>
    <row r="981" spans="1:33" ht="48" hidden="1" customHeight="1" outlineLevel="3" collapsed="1" x14ac:dyDescent="0.25">
      <c r="A981" s="16" t="s">
        <v>246</v>
      </c>
      <c r="B981" s="33" t="s">
        <v>780</v>
      </c>
      <c r="C981" s="34" t="s">
        <v>1</v>
      </c>
      <c r="D981" s="34" t="s">
        <v>1</v>
      </c>
      <c r="E981" s="34"/>
      <c r="F981" s="34"/>
      <c r="G981" s="34"/>
      <c r="H981" s="34"/>
      <c r="I981" s="34"/>
      <c r="J981" s="14">
        <v>2000000</v>
      </c>
      <c r="K981" s="14">
        <f t="shared" si="96"/>
        <v>-2000000</v>
      </c>
      <c r="L981" s="14">
        <f t="shared" ref="L981:M983" si="103">L982</f>
        <v>0</v>
      </c>
      <c r="M981" s="14">
        <f t="shared" si="103"/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  <c r="AB981" s="5">
        <v>0</v>
      </c>
      <c r="AC981" s="6">
        <v>0.22744566046511627</v>
      </c>
      <c r="AD981" s="5">
        <v>0</v>
      </c>
      <c r="AE981" s="6">
        <v>0</v>
      </c>
      <c r="AF981" s="5">
        <v>0</v>
      </c>
      <c r="AG981" s="2"/>
    </row>
    <row r="982" spans="1:33" ht="54" hidden="1" customHeight="1" outlineLevel="4" x14ac:dyDescent="0.25">
      <c r="A982" s="16" t="s">
        <v>247</v>
      </c>
      <c r="B982" s="33" t="s">
        <v>781</v>
      </c>
      <c r="C982" s="34" t="s">
        <v>1</v>
      </c>
      <c r="D982" s="34" t="s">
        <v>1</v>
      </c>
      <c r="E982" s="34"/>
      <c r="F982" s="34"/>
      <c r="G982" s="34"/>
      <c r="H982" s="34"/>
      <c r="I982" s="34"/>
      <c r="J982" s="14">
        <v>2000000</v>
      </c>
      <c r="K982" s="14">
        <f t="shared" si="96"/>
        <v>-2000000</v>
      </c>
      <c r="L982" s="14">
        <f t="shared" si="103"/>
        <v>0</v>
      </c>
      <c r="M982" s="14">
        <f t="shared" si="103"/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6">
        <v>0.22744566046511627</v>
      </c>
      <c r="AD982" s="5">
        <v>0</v>
      </c>
      <c r="AE982" s="6">
        <v>0</v>
      </c>
      <c r="AF982" s="5">
        <v>0</v>
      </c>
      <c r="AG982" s="2"/>
    </row>
    <row r="983" spans="1:33" ht="36.75" hidden="1" customHeight="1" outlineLevel="5" x14ac:dyDescent="0.25">
      <c r="A983" s="16" t="s">
        <v>51</v>
      </c>
      <c r="B983" s="33" t="s">
        <v>781</v>
      </c>
      <c r="C983" s="34" t="s">
        <v>3</v>
      </c>
      <c r="D983" s="34" t="s">
        <v>1</v>
      </c>
      <c r="E983" s="34"/>
      <c r="F983" s="34"/>
      <c r="G983" s="34"/>
      <c r="H983" s="34"/>
      <c r="I983" s="34"/>
      <c r="J983" s="14">
        <v>2000000</v>
      </c>
      <c r="K983" s="14">
        <f t="shared" si="96"/>
        <v>-2000000</v>
      </c>
      <c r="L983" s="14">
        <f t="shared" si="103"/>
        <v>0</v>
      </c>
      <c r="M983" s="14">
        <f t="shared" si="103"/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  <c r="AB983" s="5">
        <v>0</v>
      </c>
      <c r="AC983" s="6">
        <v>0.22744566046511627</v>
      </c>
      <c r="AD983" s="5">
        <v>0</v>
      </c>
      <c r="AE983" s="6">
        <v>0</v>
      </c>
      <c r="AF983" s="5">
        <v>0</v>
      </c>
      <c r="AG983" s="2"/>
    </row>
    <row r="984" spans="1:33" ht="35.25" hidden="1" customHeight="1" outlineLevel="6" x14ac:dyDescent="0.25">
      <c r="A984" s="16" t="s">
        <v>52</v>
      </c>
      <c r="B984" s="33" t="s">
        <v>781</v>
      </c>
      <c r="C984" s="34" t="s">
        <v>5</v>
      </c>
      <c r="D984" s="34" t="s">
        <v>1</v>
      </c>
      <c r="E984" s="34"/>
      <c r="F984" s="34"/>
      <c r="G984" s="34"/>
      <c r="H984" s="34"/>
      <c r="I984" s="34"/>
      <c r="J984" s="14">
        <v>2000000</v>
      </c>
      <c r="K984" s="14">
        <f t="shared" si="96"/>
        <v>-2000000</v>
      </c>
      <c r="L984" s="14"/>
      <c r="M984" s="14"/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  <c r="AB984" s="5">
        <v>0</v>
      </c>
      <c r="AC984" s="6">
        <v>0.22744566046511627</v>
      </c>
      <c r="AD984" s="5">
        <v>0</v>
      </c>
      <c r="AE984" s="6">
        <v>0</v>
      </c>
      <c r="AF984" s="5">
        <v>0</v>
      </c>
      <c r="AG984" s="2"/>
    </row>
    <row r="985" spans="1:33" ht="30" outlineLevel="3" collapsed="1" x14ac:dyDescent="0.25">
      <c r="A985" s="16" t="s">
        <v>248</v>
      </c>
      <c r="B985" s="33" t="s">
        <v>782</v>
      </c>
      <c r="C985" s="34" t="s">
        <v>1</v>
      </c>
      <c r="D985" s="34" t="s">
        <v>1</v>
      </c>
      <c r="E985" s="34"/>
      <c r="F985" s="34"/>
      <c r="G985" s="34"/>
      <c r="H985" s="34"/>
      <c r="I985" s="34"/>
      <c r="J985" s="14">
        <v>500000</v>
      </c>
      <c r="K985" s="14">
        <f t="shared" si="96"/>
        <v>0</v>
      </c>
      <c r="L985" s="14">
        <f>L986</f>
        <v>500000</v>
      </c>
      <c r="M985" s="14">
        <f>M986</f>
        <v>500000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0</v>
      </c>
      <c r="AB985" s="5">
        <v>0</v>
      </c>
      <c r="AC985" s="6">
        <v>0.06</v>
      </c>
      <c r="AD985" s="5">
        <v>0</v>
      </c>
      <c r="AE985" s="6">
        <v>0</v>
      </c>
      <c r="AF985" s="5">
        <v>0</v>
      </c>
      <c r="AG985" s="2"/>
    </row>
    <row r="986" spans="1:33" outlineLevel="4" x14ac:dyDescent="0.25">
      <c r="A986" s="16" t="s">
        <v>249</v>
      </c>
      <c r="B986" s="33" t="s">
        <v>783</v>
      </c>
      <c r="C986" s="34" t="s">
        <v>1</v>
      </c>
      <c r="D986" s="34" t="s">
        <v>1</v>
      </c>
      <c r="E986" s="34"/>
      <c r="F986" s="34"/>
      <c r="G986" s="34"/>
      <c r="H986" s="34"/>
      <c r="I986" s="34"/>
      <c r="J986" s="14">
        <v>500000</v>
      </c>
      <c r="K986" s="14">
        <f t="shared" si="96"/>
        <v>0</v>
      </c>
      <c r="L986" s="14">
        <f>L987++L989</f>
        <v>500000</v>
      </c>
      <c r="M986" s="14">
        <f>M987++M989</f>
        <v>500000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  <c r="AB986" s="5">
        <v>0</v>
      </c>
      <c r="AC986" s="6">
        <v>0.06</v>
      </c>
      <c r="AD986" s="5">
        <v>0</v>
      </c>
      <c r="AE986" s="6">
        <v>0</v>
      </c>
      <c r="AF986" s="5">
        <v>0</v>
      </c>
      <c r="AG986" s="2"/>
    </row>
    <row r="987" spans="1:33" outlineLevel="5" x14ac:dyDescent="0.25">
      <c r="A987" s="16" t="s">
        <v>73</v>
      </c>
      <c r="B987" s="33" t="s">
        <v>783</v>
      </c>
      <c r="C987" s="34" t="s">
        <v>13</v>
      </c>
      <c r="D987" s="34" t="s">
        <v>1</v>
      </c>
      <c r="E987" s="34"/>
      <c r="F987" s="34"/>
      <c r="G987" s="34"/>
      <c r="H987" s="34"/>
      <c r="I987" s="34"/>
      <c r="J987" s="14">
        <v>500000</v>
      </c>
      <c r="K987" s="14">
        <f t="shared" si="96"/>
        <v>0</v>
      </c>
      <c r="L987" s="14">
        <f>L988</f>
        <v>500000</v>
      </c>
      <c r="M987" s="14">
        <f>M988</f>
        <v>500000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6">
        <v>0</v>
      </c>
      <c r="AD987" s="5">
        <v>0</v>
      </c>
      <c r="AE987" s="6">
        <v>0</v>
      </c>
      <c r="AF987" s="5">
        <v>0</v>
      </c>
      <c r="AG987" s="2"/>
    </row>
    <row r="988" spans="1:33" outlineLevel="6" x14ac:dyDescent="0.25">
      <c r="A988" s="16" t="s">
        <v>250</v>
      </c>
      <c r="B988" s="33" t="s">
        <v>783</v>
      </c>
      <c r="C988" s="34" t="s">
        <v>40</v>
      </c>
      <c r="D988" s="34" t="s">
        <v>1</v>
      </c>
      <c r="E988" s="34"/>
      <c r="F988" s="34"/>
      <c r="G988" s="34"/>
      <c r="H988" s="34"/>
      <c r="I988" s="34"/>
      <c r="J988" s="14">
        <v>500000</v>
      </c>
      <c r="K988" s="14">
        <f t="shared" si="96"/>
        <v>0</v>
      </c>
      <c r="L988" s="14">
        <v>500000</v>
      </c>
      <c r="M988" s="14">
        <v>500000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0</v>
      </c>
      <c r="AB988" s="5">
        <v>0</v>
      </c>
      <c r="AC988" s="6">
        <v>0</v>
      </c>
      <c r="AD988" s="5">
        <v>0</v>
      </c>
      <c r="AE988" s="6">
        <v>0</v>
      </c>
      <c r="AF988" s="5">
        <v>0</v>
      </c>
      <c r="AG988" s="2"/>
    </row>
    <row r="989" spans="1:33" hidden="1" outlineLevel="5" x14ac:dyDescent="0.25">
      <c r="A989" s="16" t="s">
        <v>65</v>
      </c>
      <c r="B989" s="33" t="s">
        <v>783</v>
      </c>
      <c r="C989" s="34" t="s">
        <v>9</v>
      </c>
      <c r="D989" s="34" t="s">
        <v>1</v>
      </c>
      <c r="E989" s="34"/>
      <c r="F989" s="34"/>
      <c r="G989" s="34"/>
      <c r="H989" s="34"/>
      <c r="I989" s="34"/>
      <c r="J989" s="14">
        <v>0</v>
      </c>
      <c r="K989" s="14">
        <f t="shared" si="96"/>
        <v>0</v>
      </c>
      <c r="L989" s="14">
        <f>L990</f>
        <v>0</v>
      </c>
      <c r="M989" s="14">
        <f>M990</f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  <c r="AB989" s="5">
        <v>0</v>
      </c>
      <c r="AC989" s="6">
        <v>1</v>
      </c>
      <c r="AD989" s="5">
        <v>0</v>
      </c>
      <c r="AE989" s="6">
        <v>0</v>
      </c>
      <c r="AF989" s="5">
        <v>0</v>
      </c>
      <c r="AG989" s="2"/>
    </row>
    <row r="990" spans="1:33" hidden="1" outlineLevel="6" x14ac:dyDescent="0.25">
      <c r="A990" s="16" t="s">
        <v>90</v>
      </c>
      <c r="B990" s="33" t="s">
        <v>783</v>
      </c>
      <c r="C990" s="34" t="s">
        <v>15</v>
      </c>
      <c r="D990" s="34" t="s">
        <v>1</v>
      </c>
      <c r="E990" s="34"/>
      <c r="F990" s="34"/>
      <c r="G990" s="34"/>
      <c r="H990" s="34"/>
      <c r="I990" s="34"/>
      <c r="J990" s="14">
        <v>0</v>
      </c>
      <c r="K990" s="14">
        <f t="shared" si="96"/>
        <v>0</v>
      </c>
      <c r="L990" s="14"/>
      <c r="M990" s="14"/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  <c r="AB990" s="5">
        <v>0</v>
      </c>
      <c r="AC990" s="6">
        <v>1</v>
      </c>
      <c r="AD990" s="5">
        <v>0</v>
      </c>
      <c r="AE990" s="6">
        <v>0</v>
      </c>
      <c r="AF990" s="5">
        <v>0</v>
      </c>
      <c r="AG990" s="2"/>
    </row>
    <row r="991" spans="1:33" ht="30" outlineLevel="3" collapsed="1" x14ac:dyDescent="0.25">
      <c r="A991" s="16" t="s">
        <v>251</v>
      </c>
      <c r="B991" s="33" t="s">
        <v>784</v>
      </c>
      <c r="C991" s="34" t="s">
        <v>1</v>
      </c>
      <c r="D991" s="34" t="s">
        <v>1</v>
      </c>
      <c r="E991" s="34"/>
      <c r="F991" s="34"/>
      <c r="G991" s="34"/>
      <c r="H991" s="34"/>
      <c r="I991" s="34"/>
      <c r="J991" s="14">
        <v>60000</v>
      </c>
      <c r="K991" s="14">
        <f t="shared" si="96"/>
        <v>5000</v>
      </c>
      <c r="L991" s="14">
        <f t="shared" ref="L991:M993" si="104">L992</f>
        <v>65000</v>
      </c>
      <c r="M991" s="14">
        <f t="shared" si="104"/>
        <v>65000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0</v>
      </c>
      <c r="AA991" s="5">
        <v>0</v>
      </c>
      <c r="AB991" s="5">
        <v>0</v>
      </c>
      <c r="AC991" s="6">
        <v>0.96666666666666667</v>
      </c>
      <c r="AD991" s="5">
        <v>0</v>
      </c>
      <c r="AE991" s="6">
        <v>0</v>
      </c>
      <c r="AF991" s="5">
        <v>0</v>
      </c>
      <c r="AG991" s="2"/>
    </row>
    <row r="992" spans="1:33" ht="53.25" customHeight="1" outlineLevel="4" x14ac:dyDescent="0.25">
      <c r="A992" s="16" t="s">
        <v>252</v>
      </c>
      <c r="B992" s="33" t="s">
        <v>785</v>
      </c>
      <c r="C992" s="34" t="s">
        <v>1</v>
      </c>
      <c r="D992" s="34" t="s">
        <v>1</v>
      </c>
      <c r="E992" s="34"/>
      <c r="F992" s="34"/>
      <c r="G992" s="34"/>
      <c r="H992" s="34"/>
      <c r="I992" s="34"/>
      <c r="J992" s="14">
        <v>60000</v>
      </c>
      <c r="K992" s="14">
        <f t="shared" si="96"/>
        <v>5000</v>
      </c>
      <c r="L992" s="14">
        <f t="shared" si="104"/>
        <v>65000</v>
      </c>
      <c r="M992" s="14">
        <f t="shared" si="104"/>
        <v>65000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  <c r="AB992" s="5">
        <v>0</v>
      </c>
      <c r="AC992" s="6">
        <v>0.96666666666666667</v>
      </c>
      <c r="AD992" s="5">
        <v>0</v>
      </c>
      <c r="AE992" s="6">
        <v>0</v>
      </c>
      <c r="AF992" s="5">
        <v>0</v>
      </c>
      <c r="AG992" s="2"/>
    </row>
    <row r="993" spans="1:33" ht="33" customHeight="1" outlineLevel="5" x14ac:dyDescent="0.25">
      <c r="A993" s="16" t="s">
        <v>51</v>
      </c>
      <c r="B993" s="33" t="s">
        <v>785</v>
      </c>
      <c r="C993" s="34" t="s">
        <v>3</v>
      </c>
      <c r="D993" s="34" t="s">
        <v>1</v>
      </c>
      <c r="E993" s="34"/>
      <c r="F993" s="34"/>
      <c r="G993" s="34"/>
      <c r="H993" s="34"/>
      <c r="I993" s="34"/>
      <c r="J993" s="14">
        <v>60000</v>
      </c>
      <c r="K993" s="14">
        <f t="shared" si="96"/>
        <v>5000</v>
      </c>
      <c r="L993" s="14">
        <f t="shared" si="104"/>
        <v>65000</v>
      </c>
      <c r="M993" s="14">
        <f t="shared" si="104"/>
        <v>65000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0</v>
      </c>
      <c r="AB993" s="5">
        <v>0</v>
      </c>
      <c r="AC993" s="6">
        <v>0.96666666666666667</v>
      </c>
      <c r="AD993" s="5">
        <v>0</v>
      </c>
      <c r="AE993" s="6">
        <v>0</v>
      </c>
      <c r="AF993" s="5">
        <v>0</v>
      </c>
      <c r="AG993" s="2"/>
    </row>
    <row r="994" spans="1:33" ht="36" customHeight="1" outlineLevel="6" x14ac:dyDescent="0.25">
      <c r="A994" s="16" t="s">
        <v>52</v>
      </c>
      <c r="B994" s="33" t="s">
        <v>785</v>
      </c>
      <c r="C994" s="34" t="s">
        <v>5</v>
      </c>
      <c r="D994" s="34" t="s">
        <v>1</v>
      </c>
      <c r="E994" s="34"/>
      <c r="F994" s="34"/>
      <c r="G994" s="34"/>
      <c r="H994" s="34"/>
      <c r="I994" s="34"/>
      <c r="J994" s="14">
        <v>60000</v>
      </c>
      <c r="K994" s="14">
        <f t="shared" si="96"/>
        <v>5000</v>
      </c>
      <c r="L994" s="14">
        <v>65000</v>
      </c>
      <c r="M994" s="14">
        <v>65000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0</v>
      </c>
      <c r="Z994" s="5">
        <v>0</v>
      </c>
      <c r="AA994" s="5">
        <v>0</v>
      </c>
      <c r="AB994" s="5">
        <v>0</v>
      </c>
      <c r="AC994" s="6">
        <v>0.96666666666666667</v>
      </c>
      <c r="AD994" s="5">
        <v>0</v>
      </c>
      <c r="AE994" s="6">
        <v>0</v>
      </c>
      <c r="AF994" s="5">
        <v>0</v>
      </c>
      <c r="AG994" s="2"/>
    </row>
    <row r="995" spans="1:33" ht="30" outlineLevel="3" x14ac:dyDescent="0.25">
      <c r="A995" s="16" t="s">
        <v>253</v>
      </c>
      <c r="B995" s="33" t="s">
        <v>786</v>
      </c>
      <c r="C995" s="34" t="s">
        <v>1</v>
      </c>
      <c r="D995" s="34" t="s">
        <v>1</v>
      </c>
      <c r="E995" s="34"/>
      <c r="F995" s="34"/>
      <c r="G995" s="34"/>
      <c r="H995" s="34"/>
      <c r="I995" s="34"/>
      <c r="J995" s="14">
        <v>1217393</v>
      </c>
      <c r="K995" s="14">
        <f t="shared" si="96"/>
        <v>111379</v>
      </c>
      <c r="L995" s="14">
        <f>L996+L999</f>
        <v>1328772</v>
      </c>
      <c r="M995" s="14">
        <f>M996+M999</f>
        <v>1328772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  <c r="AB995" s="5">
        <v>0</v>
      </c>
      <c r="AC995" s="6">
        <v>0.65431243577907594</v>
      </c>
      <c r="AD995" s="5">
        <v>0</v>
      </c>
      <c r="AE995" s="6">
        <v>0</v>
      </c>
      <c r="AF995" s="5">
        <v>0</v>
      </c>
      <c r="AG995" s="2"/>
    </row>
    <row r="996" spans="1:33" ht="35.25" hidden="1" customHeight="1" outlineLevel="4" x14ac:dyDescent="0.25">
      <c r="A996" s="16" t="s">
        <v>254</v>
      </c>
      <c r="B996" s="33" t="s">
        <v>787</v>
      </c>
      <c r="C996" s="34" t="s">
        <v>1</v>
      </c>
      <c r="D996" s="34" t="s">
        <v>1</v>
      </c>
      <c r="E996" s="34"/>
      <c r="F996" s="34"/>
      <c r="G996" s="34"/>
      <c r="H996" s="34"/>
      <c r="I996" s="34"/>
      <c r="J996" s="14">
        <v>0</v>
      </c>
      <c r="K996" s="14">
        <f t="shared" si="96"/>
        <v>0</v>
      </c>
      <c r="L996" s="14">
        <f>L997</f>
        <v>0</v>
      </c>
      <c r="M996" s="14">
        <f>M997</f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0</v>
      </c>
      <c r="AB996" s="5">
        <v>0</v>
      </c>
      <c r="AC996" s="6">
        <v>0.49999941814457943</v>
      </c>
      <c r="AD996" s="5">
        <v>0</v>
      </c>
      <c r="AE996" s="6">
        <v>0</v>
      </c>
      <c r="AF996" s="5">
        <v>0</v>
      </c>
      <c r="AG996" s="2"/>
    </row>
    <row r="997" spans="1:33" ht="61.5" hidden="1" customHeight="1" outlineLevel="5" x14ac:dyDescent="0.25">
      <c r="A997" s="16" t="s">
        <v>104</v>
      </c>
      <c r="B997" s="33" t="s">
        <v>787</v>
      </c>
      <c r="C997" s="34" t="s">
        <v>16</v>
      </c>
      <c r="D997" s="34" t="s">
        <v>1</v>
      </c>
      <c r="E997" s="34"/>
      <c r="F997" s="34"/>
      <c r="G997" s="34"/>
      <c r="H997" s="34"/>
      <c r="I997" s="34"/>
      <c r="J997" s="14">
        <v>0</v>
      </c>
      <c r="K997" s="14">
        <f t="shared" si="96"/>
        <v>0</v>
      </c>
      <c r="L997" s="14">
        <f>L998</f>
        <v>0</v>
      </c>
      <c r="M997" s="14">
        <f>M998</f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  <c r="AB997" s="5">
        <v>0</v>
      </c>
      <c r="AC997" s="6">
        <v>0.49999941814457943</v>
      </c>
      <c r="AD997" s="5">
        <v>0</v>
      </c>
      <c r="AE997" s="6">
        <v>0</v>
      </c>
      <c r="AF997" s="5">
        <v>0</v>
      </c>
      <c r="AG997" s="2"/>
    </row>
    <row r="998" spans="1:33" ht="30" hidden="1" outlineLevel="6" x14ac:dyDescent="0.25">
      <c r="A998" s="16" t="s">
        <v>105</v>
      </c>
      <c r="B998" s="33" t="s">
        <v>787</v>
      </c>
      <c r="C998" s="34" t="s">
        <v>17</v>
      </c>
      <c r="D998" s="34" t="s">
        <v>1</v>
      </c>
      <c r="E998" s="34"/>
      <c r="F998" s="34"/>
      <c r="G998" s="34"/>
      <c r="H998" s="34"/>
      <c r="I998" s="34"/>
      <c r="J998" s="14">
        <v>0</v>
      </c>
      <c r="K998" s="14">
        <f t="shared" ref="K998:K1016" si="105">M998-J998</f>
        <v>0</v>
      </c>
      <c r="L998" s="14"/>
      <c r="M998" s="14"/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0</v>
      </c>
      <c r="AB998" s="5">
        <v>0</v>
      </c>
      <c r="AC998" s="6">
        <v>0.49999941814457943</v>
      </c>
      <c r="AD998" s="5">
        <v>0</v>
      </c>
      <c r="AE998" s="6">
        <v>0</v>
      </c>
      <c r="AF998" s="5">
        <v>0</v>
      </c>
      <c r="AG998" s="2"/>
    </row>
    <row r="999" spans="1:33" ht="36" customHeight="1" outlineLevel="4" collapsed="1" x14ac:dyDescent="0.25">
      <c r="A999" s="16" t="s">
        <v>255</v>
      </c>
      <c r="B999" s="33" t="s">
        <v>788</v>
      </c>
      <c r="C999" s="34" t="s">
        <v>1</v>
      </c>
      <c r="D999" s="34" t="s">
        <v>1</v>
      </c>
      <c r="E999" s="34"/>
      <c r="F999" s="34"/>
      <c r="G999" s="34"/>
      <c r="H999" s="34"/>
      <c r="I999" s="34"/>
      <c r="J999" s="14">
        <v>1217393</v>
      </c>
      <c r="K999" s="14">
        <f t="shared" si="105"/>
        <v>111379</v>
      </c>
      <c r="L999" s="14">
        <f>L1000</f>
        <v>1328772</v>
      </c>
      <c r="M999" s="14">
        <f>M1000</f>
        <v>1328772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  <c r="AB999" s="5">
        <v>0</v>
      </c>
      <c r="AC999" s="6">
        <v>0.74972785622915439</v>
      </c>
      <c r="AD999" s="5">
        <v>0</v>
      </c>
      <c r="AE999" s="6">
        <v>0</v>
      </c>
      <c r="AF999" s="5">
        <v>0</v>
      </c>
      <c r="AG999" s="2"/>
    </row>
    <row r="1000" spans="1:33" ht="63.75" customHeight="1" outlineLevel="5" x14ac:dyDescent="0.25">
      <c r="A1000" s="16" t="s">
        <v>104</v>
      </c>
      <c r="B1000" s="33" t="s">
        <v>788</v>
      </c>
      <c r="C1000" s="34" t="s">
        <v>16</v>
      </c>
      <c r="D1000" s="34" t="s">
        <v>1</v>
      </c>
      <c r="E1000" s="34"/>
      <c r="F1000" s="34"/>
      <c r="G1000" s="34"/>
      <c r="H1000" s="34"/>
      <c r="I1000" s="34"/>
      <c r="J1000" s="14">
        <v>1217393</v>
      </c>
      <c r="K1000" s="14">
        <f t="shared" si="105"/>
        <v>111379</v>
      </c>
      <c r="L1000" s="14">
        <f>L1001</f>
        <v>1328772</v>
      </c>
      <c r="M1000" s="14">
        <f>M1001</f>
        <v>1328772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6">
        <v>0.74972785622915439</v>
      </c>
      <c r="AD1000" s="5">
        <v>0</v>
      </c>
      <c r="AE1000" s="6">
        <v>0</v>
      </c>
      <c r="AF1000" s="5">
        <v>0</v>
      </c>
      <c r="AG1000" s="2"/>
    </row>
    <row r="1001" spans="1:33" ht="30" outlineLevel="6" x14ac:dyDescent="0.25">
      <c r="A1001" s="16" t="s">
        <v>103</v>
      </c>
      <c r="B1001" s="33" t="s">
        <v>788</v>
      </c>
      <c r="C1001" s="34" t="s">
        <v>17</v>
      </c>
      <c r="D1001" s="34" t="s">
        <v>1</v>
      </c>
      <c r="E1001" s="34"/>
      <c r="F1001" s="34"/>
      <c r="G1001" s="34"/>
      <c r="H1001" s="34"/>
      <c r="I1001" s="34"/>
      <c r="J1001" s="14">
        <v>1217393</v>
      </c>
      <c r="K1001" s="14">
        <f t="shared" si="105"/>
        <v>111379</v>
      </c>
      <c r="L1001" s="14">
        <v>1328772</v>
      </c>
      <c r="M1001" s="14">
        <v>1328772</v>
      </c>
      <c r="N1001" s="5">
        <v>0</v>
      </c>
      <c r="O1001" s="5">
        <v>0</v>
      </c>
      <c r="P1001" s="5">
        <v>0</v>
      </c>
      <c r="Q1001" s="5"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  <c r="AB1001" s="5">
        <v>0</v>
      </c>
      <c r="AC1001" s="6">
        <v>0.74972785622915439</v>
      </c>
      <c r="AD1001" s="5">
        <v>0</v>
      </c>
      <c r="AE1001" s="6">
        <v>0</v>
      </c>
      <c r="AF1001" s="5">
        <v>0</v>
      </c>
      <c r="AG1001" s="2"/>
    </row>
    <row r="1002" spans="1:33" ht="48.75" customHeight="1" outlineLevel="3" x14ac:dyDescent="0.25">
      <c r="A1002" s="16" t="s">
        <v>256</v>
      </c>
      <c r="B1002" s="33" t="s">
        <v>789</v>
      </c>
      <c r="C1002" s="34" t="s">
        <v>1</v>
      </c>
      <c r="D1002" s="34" t="s">
        <v>1</v>
      </c>
      <c r="E1002" s="34"/>
      <c r="F1002" s="34"/>
      <c r="G1002" s="34"/>
      <c r="H1002" s="34"/>
      <c r="I1002" s="34"/>
      <c r="J1002" s="14">
        <v>1000000</v>
      </c>
      <c r="K1002" s="14">
        <f t="shared" si="105"/>
        <v>0</v>
      </c>
      <c r="L1002" s="14">
        <f t="shared" ref="L1002:M1004" si="106">L1003</f>
        <v>1000000</v>
      </c>
      <c r="M1002" s="14">
        <f t="shared" si="106"/>
        <v>1000000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6">
        <v>0</v>
      </c>
      <c r="AD1002" s="5">
        <v>0</v>
      </c>
      <c r="AE1002" s="6">
        <v>0</v>
      </c>
      <c r="AF1002" s="5">
        <v>0</v>
      </c>
      <c r="AG1002" s="2"/>
    </row>
    <row r="1003" spans="1:33" ht="48" customHeight="1" outlineLevel="4" x14ac:dyDescent="0.25">
      <c r="A1003" s="16" t="s">
        <v>257</v>
      </c>
      <c r="B1003" s="33" t="s">
        <v>790</v>
      </c>
      <c r="C1003" s="34" t="s">
        <v>1</v>
      </c>
      <c r="D1003" s="34" t="s">
        <v>1</v>
      </c>
      <c r="E1003" s="34"/>
      <c r="F1003" s="34"/>
      <c r="G1003" s="34"/>
      <c r="H1003" s="34"/>
      <c r="I1003" s="34"/>
      <c r="J1003" s="14">
        <v>1000000</v>
      </c>
      <c r="K1003" s="14">
        <f t="shared" si="105"/>
        <v>0</v>
      </c>
      <c r="L1003" s="14">
        <f t="shared" si="106"/>
        <v>1000000</v>
      </c>
      <c r="M1003" s="14">
        <f t="shared" si="106"/>
        <v>1000000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  <c r="AB1003" s="5">
        <v>0</v>
      </c>
      <c r="AC1003" s="6">
        <v>0</v>
      </c>
      <c r="AD1003" s="5">
        <v>0</v>
      </c>
      <c r="AE1003" s="6">
        <v>0</v>
      </c>
      <c r="AF1003" s="5">
        <v>0</v>
      </c>
      <c r="AG1003" s="2"/>
    </row>
    <row r="1004" spans="1:33" outlineLevel="5" x14ac:dyDescent="0.25">
      <c r="A1004" s="16" t="s">
        <v>54</v>
      </c>
      <c r="B1004" s="33" t="s">
        <v>790</v>
      </c>
      <c r="C1004" s="34" t="s">
        <v>7</v>
      </c>
      <c r="D1004" s="34" t="s">
        <v>1</v>
      </c>
      <c r="E1004" s="34"/>
      <c r="F1004" s="34"/>
      <c r="G1004" s="34"/>
      <c r="H1004" s="34"/>
      <c r="I1004" s="34"/>
      <c r="J1004" s="14">
        <v>1000000</v>
      </c>
      <c r="K1004" s="14">
        <f t="shared" si="105"/>
        <v>0</v>
      </c>
      <c r="L1004" s="14">
        <f t="shared" si="106"/>
        <v>1000000</v>
      </c>
      <c r="M1004" s="14">
        <f t="shared" si="106"/>
        <v>1000000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6">
        <v>0</v>
      </c>
      <c r="AD1004" s="5">
        <v>0</v>
      </c>
      <c r="AE1004" s="6">
        <v>0</v>
      </c>
      <c r="AF1004" s="5">
        <v>0</v>
      </c>
      <c r="AG1004" s="2"/>
    </row>
    <row r="1005" spans="1:33" outlineLevel="6" x14ac:dyDescent="0.25">
      <c r="A1005" s="16" t="s">
        <v>55</v>
      </c>
      <c r="B1005" s="33" t="s">
        <v>790</v>
      </c>
      <c r="C1005" s="34" t="s">
        <v>8</v>
      </c>
      <c r="D1005" s="34" t="s">
        <v>1</v>
      </c>
      <c r="E1005" s="34"/>
      <c r="F1005" s="34"/>
      <c r="G1005" s="34"/>
      <c r="H1005" s="34"/>
      <c r="I1005" s="34"/>
      <c r="J1005" s="14">
        <v>1000000</v>
      </c>
      <c r="K1005" s="14">
        <f t="shared" si="105"/>
        <v>0</v>
      </c>
      <c r="L1005" s="14">
        <v>1000000</v>
      </c>
      <c r="M1005" s="14">
        <v>1000000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  <c r="AB1005" s="5">
        <v>0</v>
      </c>
      <c r="AC1005" s="6">
        <v>0</v>
      </c>
      <c r="AD1005" s="5">
        <v>0</v>
      </c>
      <c r="AE1005" s="6">
        <v>0</v>
      </c>
      <c r="AF1005" s="5">
        <v>0</v>
      </c>
      <c r="AG1005" s="2"/>
    </row>
    <row r="1006" spans="1:33" hidden="1" x14ac:dyDescent="0.25">
      <c r="A1006" s="29" t="s">
        <v>125</v>
      </c>
      <c r="B1006" s="30" t="s">
        <v>800</v>
      </c>
      <c r="C1006" s="31" t="s">
        <v>1</v>
      </c>
      <c r="D1006" s="31" t="s">
        <v>1</v>
      </c>
      <c r="E1006" s="31"/>
      <c r="F1006" s="31"/>
      <c r="G1006" s="31"/>
      <c r="H1006" s="31"/>
      <c r="I1006" s="31"/>
      <c r="J1006" s="32">
        <v>0</v>
      </c>
      <c r="K1006" s="32">
        <f t="shared" si="105"/>
        <v>0</v>
      </c>
      <c r="L1006" s="32">
        <f t="shared" ref="L1006:M1008" si="107">L1007</f>
        <v>0</v>
      </c>
      <c r="M1006" s="32">
        <f t="shared" si="107"/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  <c r="AB1006" s="5">
        <v>0</v>
      </c>
      <c r="AC1006" s="6">
        <v>1</v>
      </c>
      <c r="AD1006" s="5">
        <v>0</v>
      </c>
      <c r="AE1006" s="6">
        <v>0</v>
      </c>
      <c r="AF1006" s="5">
        <v>0</v>
      </c>
      <c r="AG1006" s="2"/>
    </row>
    <row r="1007" spans="1:33" ht="30" hidden="1" outlineLevel="4" x14ac:dyDescent="0.25">
      <c r="A1007" s="16" t="s">
        <v>127</v>
      </c>
      <c r="B1007" s="33" t="s">
        <v>801</v>
      </c>
      <c r="C1007" s="34" t="s">
        <v>1</v>
      </c>
      <c r="D1007" s="34" t="s">
        <v>1</v>
      </c>
      <c r="E1007" s="34"/>
      <c r="F1007" s="34"/>
      <c r="G1007" s="34"/>
      <c r="H1007" s="34"/>
      <c r="I1007" s="34"/>
      <c r="J1007" s="14">
        <v>0</v>
      </c>
      <c r="K1007" s="14">
        <f t="shared" si="105"/>
        <v>0</v>
      </c>
      <c r="L1007" s="14">
        <f t="shared" si="107"/>
        <v>0</v>
      </c>
      <c r="M1007" s="14">
        <f t="shared" si="107"/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6">
        <v>1</v>
      </c>
      <c r="AD1007" s="5">
        <v>0</v>
      </c>
      <c r="AE1007" s="6">
        <v>0</v>
      </c>
      <c r="AF1007" s="5">
        <v>0</v>
      </c>
      <c r="AG1007" s="2"/>
    </row>
    <row r="1008" spans="1:33" hidden="1" outlineLevel="5" x14ac:dyDescent="0.25">
      <c r="A1008" s="16" t="s">
        <v>128</v>
      </c>
      <c r="B1008" s="33" t="s">
        <v>801</v>
      </c>
      <c r="C1008" s="34" t="s">
        <v>13</v>
      </c>
      <c r="D1008" s="34" t="s">
        <v>1</v>
      </c>
      <c r="E1008" s="34"/>
      <c r="F1008" s="34"/>
      <c r="G1008" s="34"/>
      <c r="H1008" s="34"/>
      <c r="I1008" s="34"/>
      <c r="J1008" s="14">
        <v>0</v>
      </c>
      <c r="K1008" s="14">
        <f t="shared" si="105"/>
        <v>0</v>
      </c>
      <c r="L1008" s="14">
        <f t="shared" si="107"/>
        <v>0</v>
      </c>
      <c r="M1008" s="14">
        <f t="shared" si="107"/>
        <v>0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0</v>
      </c>
      <c r="Z1008" s="5">
        <v>0</v>
      </c>
      <c r="AA1008" s="5">
        <v>0</v>
      </c>
      <c r="AB1008" s="5">
        <v>0</v>
      </c>
      <c r="AC1008" s="6">
        <v>1</v>
      </c>
      <c r="AD1008" s="5">
        <v>0</v>
      </c>
      <c r="AE1008" s="6">
        <v>0</v>
      </c>
      <c r="AF1008" s="5">
        <v>0</v>
      </c>
      <c r="AG1008" s="2"/>
    </row>
    <row r="1009" spans="1:33" hidden="1" outlineLevel="6" x14ac:dyDescent="0.25">
      <c r="A1009" s="16" t="s">
        <v>74</v>
      </c>
      <c r="B1009" s="33" t="s">
        <v>801</v>
      </c>
      <c r="C1009" s="34" t="s">
        <v>14</v>
      </c>
      <c r="D1009" s="34" t="s">
        <v>1</v>
      </c>
      <c r="E1009" s="34"/>
      <c r="F1009" s="34"/>
      <c r="G1009" s="34"/>
      <c r="H1009" s="34"/>
      <c r="I1009" s="34"/>
      <c r="J1009" s="14">
        <v>0</v>
      </c>
      <c r="K1009" s="14">
        <f t="shared" si="105"/>
        <v>0</v>
      </c>
      <c r="L1009" s="14"/>
      <c r="M1009" s="14"/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  <c r="AB1009" s="5">
        <v>0</v>
      </c>
      <c r="AC1009" s="6">
        <v>1</v>
      </c>
      <c r="AD1009" s="5">
        <v>0</v>
      </c>
      <c r="AE1009" s="6">
        <v>0</v>
      </c>
      <c r="AF1009" s="5">
        <v>0</v>
      </c>
      <c r="AG1009" s="2"/>
    </row>
    <row r="1010" spans="1:33" ht="42.75" collapsed="1" x14ac:dyDescent="0.25">
      <c r="A1010" s="29" t="s">
        <v>129</v>
      </c>
      <c r="B1010" s="30" t="s">
        <v>802</v>
      </c>
      <c r="C1010" s="31" t="s">
        <v>1</v>
      </c>
      <c r="D1010" s="31" t="s">
        <v>1</v>
      </c>
      <c r="E1010" s="31"/>
      <c r="F1010" s="31"/>
      <c r="G1010" s="31"/>
      <c r="H1010" s="31"/>
      <c r="I1010" s="31"/>
      <c r="J1010" s="32">
        <v>10601436</v>
      </c>
      <c r="K1010" s="32">
        <f t="shared" si="105"/>
        <v>-4213636</v>
      </c>
      <c r="L1010" s="32">
        <f>L1011+L1017+L1021+L1025+L1029</f>
        <v>6387800</v>
      </c>
      <c r="M1010" s="32">
        <f>M1011+M1017+M1021+M1025+M1029</f>
        <v>6387800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  <c r="AB1010" s="5">
        <v>0</v>
      </c>
      <c r="AC1010" s="6">
        <v>0.6000764773753291</v>
      </c>
      <c r="AD1010" s="5">
        <v>0</v>
      </c>
      <c r="AE1010" s="6">
        <v>0</v>
      </c>
      <c r="AF1010" s="5">
        <v>0</v>
      </c>
      <c r="AG1010" s="2"/>
    </row>
    <row r="1011" spans="1:33" ht="48" customHeight="1" outlineLevel="3" x14ac:dyDescent="0.25">
      <c r="A1011" s="16" t="s">
        <v>130</v>
      </c>
      <c r="B1011" s="33" t="s">
        <v>803</v>
      </c>
      <c r="C1011" s="34" t="s">
        <v>1</v>
      </c>
      <c r="D1011" s="34" t="s">
        <v>1</v>
      </c>
      <c r="E1011" s="34"/>
      <c r="F1011" s="34"/>
      <c r="G1011" s="34"/>
      <c r="H1011" s="34"/>
      <c r="I1011" s="34"/>
      <c r="J1011" s="14">
        <v>5372597</v>
      </c>
      <c r="K1011" s="14">
        <f t="shared" si="105"/>
        <v>-2729597</v>
      </c>
      <c r="L1011" s="14">
        <f>L1012</f>
        <v>2643000</v>
      </c>
      <c r="M1011" s="14">
        <f>M1012</f>
        <v>2643000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0</v>
      </c>
      <c r="X1011" s="5">
        <v>0</v>
      </c>
      <c r="Y1011" s="5">
        <v>0</v>
      </c>
      <c r="Z1011" s="5">
        <v>0</v>
      </c>
      <c r="AA1011" s="5">
        <v>0</v>
      </c>
      <c r="AB1011" s="5">
        <v>0</v>
      </c>
      <c r="AC1011" s="6">
        <v>0.67694792481178101</v>
      </c>
      <c r="AD1011" s="5">
        <v>0</v>
      </c>
      <c r="AE1011" s="6">
        <v>0</v>
      </c>
      <c r="AF1011" s="5">
        <v>0</v>
      </c>
      <c r="AG1011" s="2"/>
    </row>
    <row r="1012" spans="1:33" ht="45" customHeight="1" outlineLevel="4" x14ac:dyDescent="0.25">
      <c r="A1012" s="16" t="s">
        <v>131</v>
      </c>
      <c r="B1012" s="33" t="s">
        <v>804</v>
      </c>
      <c r="C1012" s="34" t="s">
        <v>1</v>
      </c>
      <c r="D1012" s="34" t="s">
        <v>1</v>
      </c>
      <c r="E1012" s="34"/>
      <c r="F1012" s="34"/>
      <c r="G1012" s="34"/>
      <c r="H1012" s="34"/>
      <c r="I1012" s="34"/>
      <c r="J1012" s="14">
        <f>J1013+J1016</f>
        <v>5372597</v>
      </c>
      <c r="K1012" s="14">
        <f t="shared" si="105"/>
        <v>-2729597</v>
      </c>
      <c r="L1012" s="14">
        <f>L1013+L1015</f>
        <v>2643000</v>
      </c>
      <c r="M1012" s="14">
        <f>M1013+M1015</f>
        <v>2643000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  <c r="AB1012" s="5">
        <v>0</v>
      </c>
      <c r="AC1012" s="6">
        <v>0.67694792481178101</v>
      </c>
      <c r="AD1012" s="5">
        <v>0</v>
      </c>
      <c r="AE1012" s="6">
        <v>0</v>
      </c>
      <c r="AF1012" s="5">
        <v>0</v>
      </c>
      <c r="AG1012" s="2"/>
    </row>
    <row r="1013" spans="1:33" ht="60" outlineLevel="5" x14ac:dyDescent="0.25">
      <c r="A1013" s="16" t="s">
        <v>104</v>
      </c>
      <c r="B1013" s="33" t="s">
        <v>804</v>
      </c>
      <c r="C1013" s="34" t="s">
        <v>16</v>
      </c>
      <c r="D1013" s="34" t="s">
        <v>1</v>
      </c>
      <c r="E1013" s="34"/>
      <c r="F1013" s="34"/>
      <c r="G1013" s="34"/>
      <c r="H1013" s="34"/>
      <c r="I1013" s="34"/>
      <c r="J1013" s="14">
        <f>J1014</f>
        <v>5072597</v>
      </c>
      <c r="K1013" s="14">
        <f t="shared" si="105"/>
        <v>-2429597</v>
      </c>
      <c r="L1013" s="14">
        <f>L1014</f>
        <v>2643000</v>
      </c>
      <c r="M1013" s="14">
        <f>M1014</f>
        <v>2643000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0</v>
      </c>
      <c r="AA1013" s="5">
        <v>0</v>
      </c>
      <c r="AB1013" s="5">
        <v>0</v>
      </c>
      <c r="AC1013" s="6">
        <v>0.7646540266912103</v>
      </c>
      <c r="AD1013" s="5">
        <v>0</v>
      </c>
      <c r="AE1013" s="6">
        <v>0</v>
      </c>
      <c r="AF1013" s="5">
        <v>0</v>
      </c>
      <c r="AG1013" s="2"/>
    </row>
    <row r="1014" spans="1:33" ht="30" outlineLevel="6" x14ac:dyDescent="0.25">
      <c r="A1014" s="16" t="s">
        <v>105</v>
      </c>
      <c r="B1014" s="33" t="s">
        <v>804</v>
      </c>
      <c r="C1014" s="34" t="s">
        <v>17</v>
      </c>
      <c r="D1014" s="34" t="s">
        <v>1</v>
      </c>
      <c r="E1014" s="34"/>
      <c r="F1014" s="34"/>
      <c r="G1014" s="34"/>
      <c r="H1014" s="34"/>
      <c r="I1014" s="34"/>
      <c r="J1014" s="14">
        <v>5072597</v>
      </c>
      <c r="K1014" s="14">
        <f t="shared" si="105"/>
        <v>-2429597</v>
      </c>
      <c r="L1014" s="14">
        <v>2643000</v>
      </c>
      <c r="M1014" s="14">
        <v>2643000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6">
        <v>0.7646540266912103</v>
      </c>
      <c r="AD1014" s="5">
        <v>0</v>
      </c>
      <c r="AE1014" s="6">
        <v>0</v>
      </c>
      <c r="AF1014" s="5">
        <v>0</v>
      </c>
      <c r="AG1014" s="2"/>
    </row>
    <row r="1015" spans="1:33" ht="30" hidden="1" outlineLevel="5" x14ac:dyDescent="0.25">
      <c r="A1015" s="16" t="s">
        <v>51</v>
      </c>
      <c r="B1015" s="33" t="s">
        <v>804</v>
      </c>
      <c r="C1015" s="34" t="s">
        <v>3</v>
      </c>
      <c r="D1015" s="34" t="s">
        <v>1</v>
      </c>
      <c r="E1015" s="34"/>
      <c r="F1015" s="34"/>
      <c r="G1015" s="34"/>
      <c r="H1015" s="34"/>
      <c r="I1015" s="34"/>
      <c r="J1015" s="14">
        <v>300000</v>
      </c>
      <c r="K1015" s="14">
        <f t="shared" si="105"/>
        <v>-300000</v>
      </c>
      <c r="L1015" s="14">
        <f>L1016</f>
        <v>0</v>
      </c>
      <c r="M1015" s="14">
        <f>M1016</f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  <c r="AB1015" s="5">
        <v>0</v>
      </c>
      <c r="AC1015" s="6">
        <v>0</v>
      </c>
      <c r="AD1015" s="5">
        <v>0</v>
      </c>
      <c r="AE1015" s="6">
        <v>0</v>
      </c>
      <c r="AF1015" s="5">
        <v>0</v>
      </c>
      <c r="AG1015" s="2"/>
    </row>
    <row r="1016" spans="1:33" ht="30" hidden="1" outlineLevel="6" x14ac:dyDescent="0.25">
      <c r="A1016" s="16" t="s">
        <v>52</v>
      </c>
      <c r="B1016" s="33" t="s">
        <v>804</v>
      </c>
      <c r="C1016" s="34" t="s">
        <v>5</v>
      </c>
      <c r="D1016" s="34" t="s">
        <v>1</v>
      </c>
      <c r="E1016" s="34"/>
      <c r="F1016" s="34"/>
      <c r="G1016" s="34"/>
      <c r="H1016" s="34"/>
      <c r="I1016" s="34"/>
      <c r="J1016" s="14">
        <v>300000</v>
      </c>
      <c r="K1016" s="14">
        <f t="shared" si="105"/>
        <v>-300000</v>
      </c>
      <c r="L1016" s="14"/>
      <c r="M1016" s="14"/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0</v>
      </c>
      <c r="AB1016" s="5">
        <v>0</v>
      </c>
      <c r="AC1016" s="6">
        <v>0</v>
      </c>
      <c r="AD1016" s="5">
        <v>0</v>
      </c>
      <c r="AE1016" s="6">
        <v>0</v>
      </c>
      <c r="AF1016" s="5">
        <v>0</v>
      </c>
      <c r="AG1016" s="2"/>
    </row>
    <row r="1017" spans="1:33" ht="30" hidden="1" outlineLevel="3" x14ac:dyDescent="0.25">
      <c r="A1017" s="16" t="s">
        <v>132</v>
      </c>
      <c r="B1017" s="33" t="s">
        <v>811</v>
      </c>
      <c r="C1017" s="34" t="s">
        <v>1</v>
      </c>
      <c r="D1017" s="34" t="s">
        <v>1</v>
      </c>
      <c r="E1017" s="34"/>
      <c r="F1017" s="34"/>
      <c r="G1017" s="34"/>
      <c r="H1017" s="34"/>
      <c r="I1017" s="34"/>
      <c r="J1017" s="14">
        <v>800000</v>
      </c>
      <c r="K1017" s="14">
        <f t="shared" ref="K1017:K1071" si="108">M1017-J1017</f>
        <v>-800000</v>
      </c>
      <c r="L1017" s="14">
        <f t="shared" ref="L1017:M1019" si="109">L1018</f>
        <v>0</v>
      </c>
      <c r="M1017" s="14">
        <f t="shared" si="109"/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0</v>
      </c>
      <c r="Z1017" s="5">
        <v>0</v>
      </c>
      <c r="AA1017" s="5">
        <v>0</v>
      </c>
      <c r="AB1017" s="5">
        <v>0</v>
      </c>
      <c r="AC1017" s="6">
        <v>0.99985732629476387</v>
      </c>
      <c r="AD1017" s="5">
        <v>0</v>
      </c>
      <c r="AE1017" s="6">
        <v>0</v>
      </c>
      <c r="AF1017" s="5">
        <v>0</v>
      </c>
      <c r="AG1017" s="2"/>
    </row>
    <row r="1018" spans="1:33" ht="30" hidden="1" outlineLevel="4" x14ac:dyDescent="0.25">
      <c r="A1018" s="16" t="s">
        <v>133</v>
      </c>
      <c r="B1018" s="33" t="s">
        <v>812</v>
      </c>
      <c r="C1018" s="34" t="s">
        <v>1</v>
      </c>
      <c r="D1018" s="34" t="s">
        <v>1</v>
      </c>
      <c r="E1018" s="34"/>
      <c r="F1018" s="34"/>
      <c r="G1018" s="34"/>
      <c r="H1018" s="34"/>
      <c r="I1018" s="34"/>
      <c r="J1018" s="14">
        <v>800000</v>
      </c>
      <c r="K1018" s="14">
        <f t="shared" si="108"/>
        <v>-800000</v>
      </c>
      <c r="L1018" s="14">
        <f t="shared" si="109"/>
        <v>0</v>
      </c>
      <c r="M1018" s="14">
        <f t="shared" si="109"/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5">
        <v>0</v>
      </c>
      <c r="AA1018" s="5">
        <v>0</v>
      </c>
      <c r="AB1018" s="5">
        <v>0</v>
      </c>
      <c r="AC1018" s="6">
        <v>0.99985732629476387</v>
      </c>
      <c r="AD1018" s="5">
        <v>0</v>
      </c>
      <c r="AE1018" s="6">
        <v>0</v>
      </c>
      <c r="AF1018" s="5">
        <v>0</v>
      </c>
      <c r="AG1018" s="2"/>
    </row>
    <row r="1019" spans="1:33" ht="60" hidden="1" outlineLevel="5" x14ac:dyDescent="0.25">
      <c r="A1019" s="16" t="s">
        <v>104</v>
      </c>
      <c r="B1019" s="33" t="s">
        <v>812</v>
      </c>
      <c r="C1019" s="34" t="s">
        <v>16</v>
      </c>
      <c r="D1019" s="34" t="s">
        <v>1</v>
      </c>
      <c r="E1019" s="34"/>
      <c r="F1019" s="34"/>
      <c r="G1019" s="34"/>
      <c r="H1019" s="34"/>
      <c r="I1019" s="34"/>
      <c r="J1019" s="14">
        <v>800000</v>
      </c>
      <c r="K1019" s="14">
        <f t="shared" si="108"/>
        <v>-800000</v>
      </c>
      <c r="L1019" s="14">
        <f t="shared" si="109"/>
        <v>0</v>
      </c>
      <c r="M1019" s="14">
        <f t="shared" si="109"/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  <c r="AB1019" s="5">
        <v>0</v>
      </c>
      <c r="AC1019" s="6">
        <v>0.99985732629476387</v>
      </c>
      <c r="AD1019" s="5">
        <v>0</v>
      </c>
      <c r="AE1019" s="6">
        <v>0</v>
      </c>
      <c r="AF1019" s="5">
        <v>0</v>
      </c>
      <c r="AG1019" s="2"/>
    </row>
    <row r="1020" spans="1:33" ht="30" hidden="1" outlineLevel="6" x14ac:dyDescent="0.25">
      <c r="A1020" s="16" t="s">
        <v>105</v>
      </c>
      <c r="B1020" s="33" t="s">
        <v>812</v>
      </c>
      <c r="C1020" s="34" t="s">
        <v>17</v>
      </c>
      <c r="D1020" s="34" t="s">
        <v>1</v>
      </c>
      <c r="E1020" s="34"/>
      <c r="F1020" s="34"/>
      <c r="G1020" s="34"/>
      <c r="H1020" s="34"/>
      <c r="I1020" s="34"/>
      <c r="J1020" s="14">
        <v>800000</v>
      </c>
      <c r="K1020" s="14">
        <f t="shared" si="108"/>
        <v>-800000</v>
      </c>
      <c r="L1020" s="14"/>
      <c r="M1020" s="14"/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  <c r="AB1020" s="5">
        <v>0</v>
      </c>
      <c r="AC1020" s="6">
        <v>0.99985732629476387</v>
      </c>
      <c r="AD1020" s="5">
        <v>0</v>
      </c>
      <c r="AE1020" s="6">
        <v>0</v>
      </c>
      <c r="AF1020" s="5">
        <v>0</v>
      </c>
      <c r="AG1020" s="2"/>
    </row>
    <row r="1021" spans="1:33" ht="30" outlineLevel="3" collapsed="1" x14ac:dyDescent="0.25">
      <c r="A1021" s="16" t="s">
        <v>134</v>
      </c>
      <c r="B1021" s="33" t="s">
        <v>805</v>
      </c>
      <c r="C1021" s="34" t="s">
        <v>1</v>
      </c>
      <c r="D1021" s="34" t="s">
        <v>1</v>
      </c>
      <c r="E1021" s="34"/>
      <c r="F1021" s="34"/>
      <c r="G1021" s="34"/>
      <c r="H1021" s="34"/>
      <c r="I1021" s="34"/>
      <c r="J1021" s="14">
        <v>3112704</v>
      </c>
      <c r="K1021" s="14">
        <f t="shared" si="108"/>
        <v>12096</v>
      </c>
      <c r="L1021" s="14">
        <f t="shared" ref="L1021:M1023" si="110">L1022</f>
        <v>3124800</v>
      </c>
      <c r="M1021" s="14">
        <f t="shared" si="110"/>
        <v>3124800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5">
        <v>0</v>
      </c>
      <c r="AA1021" s="5">
        <v>0</v>
      </c>
      <c r="AB1021" s="5">
        <v>0</v>
      </c>
      <c r="AC1021" s="6">
        <v>0.56970145571181841</v>
      </c>
      <c r="AD1021" s="5">
        <v>0</v>
      </c>
      <c r="AE1021" s="6">
        <v>0</v>
      </c>
      <c r="AF1021" s="5">
        <v>0</v>
      </c>
      <c r="AG1021" s="2"/>
    </row>
    <row r="1022" spans="1:33" ht="30" outlineLevel="4" x14ac:dyDescent="0.25">
      <c r="A1022" s="16" t="s">
        <v>135</v>
      </c>
      <c r="B1022" s="33" t="s">
        <v>806</v>
      </c>
      <c r="C1022" s="34" t="s">
        <v>1</v>
      </c>
      <c r="D1022" s="34" t="s">
        <v>1</v>
      </c>
      <c r="E1022" s="34"/>
      <c r="F1022" s="34"/>
      <c r="G1022" s="34"/>
      <c r="H1022" s="34"/>
      <c r="I1022" s="34"/>
      <c r="J1022" s="14">
        <v>3112704</v>
      </c>
      <c r="K1022" s="14">
        <f t="shared" si="108"/>
        <v>12096</v>
      </c>
      <c r="L1022" s="14">
        <f t="shared" si="110"/>
        <v>3124800</v>
      </c>
      <c r="M1022" s="14">
        <f t="shared" si="110"/>
        <v>3124800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5">
        <v>0</v>
      </c>
      <c r="AA1022" s="5">
        <v>0</v>
      </c>
      <c r="AB1022" s="5">
        <v>0</v>
      </c>
      <c r="AC1022" s="6">
        <v>0.56970145571181841</v>
      </c>
      <c r="AD1022" s="5">
        <v>0</v>
      </c>
      <c r="AE1022" s="6">
        <v>0</v>
      </c>
      <c r="AF1022" s="5">
        <v>0</v>
      </c>
      <c r="AG1022" s="2"/>
    </row>
    <row r="1023" spans="1:33" outlineLevel="5" x14ac:dyDescent="0.25">
      <c r="A1023" s="16" t="s">
        <v>65</v>
      </c>
      <c r="B1023" s="33" t="s">
        <v>806</v>
      </c>
      <c r="C1023" s="34" t="s">
        <v>9</v>
      </c>
      <c r="D1023" s="34" t="s">
        <v>1</v>
      </c>
      <c r="E1023" s="34"/>
      <c r="F1023" s="34"/>
      <c r="G1023" s="34"/>
      <c r="H1023" s="34"/>
      <c r="I1023" s="34"/>
      <c r="J1023" s="14">
        <v>3112704</v>
      </c>
      <c r="K1023" s="14">
        <f t="shared" si="108"/>
        <v>12096</v>
      </c>
      <c r="L1023" s="14">
        <f t="shared" si="110"/>
        <v>3124800</v>
      </c>
      <c r="M1023" s="14">
        <f t="shared" si="110"/>
        <v>3124800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  <c r="AB1023" s="5">
        <v>0</v>
      </c>
      <c r="AC1023" s="6">
        <v>0.56970145571181841</v>
      </c>
      <c r="AD1023" s="5">
        <v>0</v>
      </c>
      <c r="AE1023" s="6">
        <v>0</v>
      </c>
      <c r="AF1023" s="5">
        <v>0</v>
      </c>
      <c r="AG1023" s="2"/>
    </row>
    <row r="1024" spans="1:33" outlineLevel="6" x14ac:dyDescent="0.25">
      <c r="A1024" s="16" t="s">
        <v>69</v>
      </c>
      <c r="B1024" s="33" t="s">
        <v>806</v>
      </c>
      <c r="C1024" s="34" t="s">
        <v>12</v>
      </c>
      <c r="D1024" s="34" t="s">
        <v>1</v>
      </c>
      <c r="E1024" s="34"/>
      <c r="F1024" s="34"/>
      <c r="G1024" s="34"/>
      <c r="H1024" s="34"/>
      <c r="I1024" s="34"/>
      <c r="J1024" s="14">
        <v>3112704</v>
      </c>
      <c r="K1024" s="14">
        <f t="shared" si="108"/>
        <v>12096</v>
      </c>
      <c r="L1024" s="14">
        <v>3124800</v>
      </c>
      <c r="M1024" s="14">
        <v>3124800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  <c r="AB1024" s="5">
        <v>0</v>
      </c>
      <c r="AC1024" s="6">
        <v>0.56970145571181841</v>
      </c>
      <c r="AD1024" s="5">
        <v>0</v>
      </c>
      <c r="AE1024" s="6">
        <v>0</v>
      </c>
      <c r="AF1024" s="5">
        <v>0</v>
      </c>
      <c r="AG1024" s="2"/>
    </row>
    <row r="1025" spans="1:33" ht="30" hidden="1" outlineLevel="3" x14ac:dyDescent="0.25">
      <c r="A1025" s="16" t="s">
        <v>136</v>
      </c>
      <c r="B1025" s="33" t="s">
        <v>807</v>
      </c>
      <c r="C1025" s="34" t="s">
        <v>1</v>
      </c>
      <c r="D1025" s="34" t="s">
        <v>1</v>
      </c>
      <c r="E1025" s="34"/>
      <c r="F1025" s="34"/>
      <c r="G1025" s="34"/>
      <c r="H1025" s="34"/>
      <c r="I1025" s="34"/>
      <c r="J1025" s="14">
        <v>731135</v>
      </c>
      <c r="K1025" s="14">
        <f t="shared" si="108"/>
        <v>-731135</v>
      </c>
      <c r="L1025" s="14">
        <f t="shared" ref="L1025:M1027" si="111">L1026</f>
        <v>0</v>
      </c>
      <c r="M1025" s="14">
        <f t="shared" si="111"/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  <c r="AB1025" s="5">
        <v>0</v>
      </c>
      <c r="AC1025" s="6">
        <v>9.3024440080863122E-2</v>
      </c>
      <c r="AD1025" s="5">
        <v>0</v>
      </c>
      <c r="AE1025" s="6">
        <v>0</v>
      </c>
      <c r="AF1025" s="5">
        <v>0</v>
      </c>
      <c r="AG1025" s="2"/>
    </row>
    <row r="1026" spans="1:33" ht="30" hidden="1" outlineLevel="4" x14ac:dyDescent="0.25">
      <c r="A1026" s="16" t="s">
        <v>137</v>
      </c>
      <c r="B1026" s="33" t="s">
        <v>808</v>
      </c>
      <c r="C1026" s="34" t="s">
        <v>1</v>
      </c>
      <c r="D1026" s="34" t="s">
        <v>1</v>
      </c>
      <c r="E1026" s="34"/>
      <c r="F1026" s="34"/>
      <c r="G1026" s="34"/>
      <c r="H1026" s="34"/>
      <c r="I1026" s="34"/>
      <c r="J1026" s="14">
        <v>731135</v>
      </c>
      <c r="K1026" s="14">
        <f t="shared" si="108"/>
        <v>-731135</v>
      </c>
      <c r="L1026" s="14">
        <f t="shared" si="111"/>
        <v>0</v>
      </c>
      <c r="M1026" s="14">
        <f t="shared" si="111"/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  <c r="AB1026" s="5">
        <v>0</v>
      </c>
      <c r="AC1026" s="6">
        <v>9.3024440080863122E-2</v>
      </c>
      <c r="AD1026" s="5">
        <v>0</v>
      </c>
      <c r="AE1026" s="6">
        <v>0</v>
      </c>
      <c r="AF1026" s="5">
        <v>0</v>
      </c>
      <c r="AG1026" s="2"/>
    </row>
    <row r="1027" spans="1:33" ht="63" hidden="1" customHeight="1" outlineLevel="5" x14ac:dyDescent="0.25">
      <c r="A1027" s="16" t="s">
        <v>104</v>
      </c>
      <c r="B1027" s="33" t="s">
        <v>808</v>
      </c>
      <c r="C1027" s="34" t="s">
        <v>16</v>
      </c>
      <c r="D1027" s="34" t="s">
        <v>1</v>
      </c>
      <c r="E1027" s="34"/>
      <c r="F1027" s="34"/>
      <c r="G1027" s="34"/>
      <c r="H1027" s="34"/>
      <c r="I1027" s="34"/>
      <c r="J1027" s="14">
        <v>731135</v>
      </c>
      <c r="K1027" s="14">
        <f t="shared" si="108"/>
        <v>-731135</v>
      </c>
      <c r="L1027" s="14">
        <f t="shared" si="111"/>
        <v>0</v>
      </c>
      <c r="M1027" s="14">
        <f t="shared" si="111"/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0</v>
      </c>
      <c r="Z1027" s="5">
        <v>0</v>
      </c>
      <c r="AA1027" s="5">
        <v>0</v>
      </c>
      <c r="AB1027" s="5">
        <v>0</v>
      </c>
      <c r="AC1027" s="6">
        <v>9.3024440080863122E-2</v>
      </c>
      <c r="AD1027" s="5">
        <v>0</v>
      </c>
      <c r="AE1027" s="6">
        <v>0</v>
      </c>
      <c r="AF1027" s="5">
        <v>0</v>
      </c>
      <c r="AG1027" s="2"/>
    </row>
    <row r="1028" spans="1:33" ht="30" hidden="1" outlineLevel="6" x14ac:dyDescent="0.25">
      <c r="A1028" s="16" t="s">
        <v>105</v>
      </c>
      <c r="B1028" s="33" t="s">
        <v>808</v>
      </c>
      <c r="C1028" s="34" t="s">
        <v>17</v>
      </c>
      <c r="D1028" s="34" t="s">
        <v>1</v>
      </c>
      <c r="E1028" s="34"/>
      <c r="F1028" s="34"/>
      <c r="G1028" s="34"/>
      <c r="H1028" s="34"/>
      <c r="I1028" s="34"/>
      <c r="J1028" s="14">
        <v>731135</v>
      </c>
      <c r="K1028" s="14">
        <f t="shared" si="108"/>
        <v>-731135</v>
      </c>
      <c r="L1028" s="14"/>
      <c r="M1028" s="14"/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6">
        <v>9.3024440080863122E-2</v>
      </c>
      <c r="AD1028" s="5">
        <v>0</v>
      </c>
      <c r="AE1028" s="6">
        <v>0</v>
      </c>
      <c r="AF1028" s="5">
        <v>0</v>
      </c>
      <c r="AG1028" s="2"/>
    </row>
    <row r="1029" spans="1:33" ht="30" outlineLevel="3" collapsed="1" x14ac:dyDescent="0.25">
      <c r="A1029" s="16" t="s">
        <v>138</v>
      </c>
      <c r="B1029" s="33" t="s">
        <v>809</v>
      </c>
      <c r="C1029" s="34" t="s">
        <v>1</v>
      </c>
      <c r="D1029" s="34" t="s">
        <v>1</v>
      </c>
      <c r="E1029" s="34"/>
      <c r="F1029" s="34"/>
      <c r="G1029" s="34"/>
      <c r="H1029" s="34"/>
      <c r="I1029" s="34"/>
      <c r="J1029" s="14">
        <v>585000</v>
      </c>
      <c r="K1029" s="14">
        <f t="shared" si="108"/>
        <v>35000</v>
      </c>
      <c r="L1029" s="14">
        <f t="shared" ref="L1029:M1031" si="112">L1030</f>
        <v>620000</v>
      </c>
      <c r="M1029" s="14">
        <f t="shared" si="112"/>
        <v>620000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  <c r="AB1029" s="5">
        <v>0</v>
      </c>
      <c r="AC1029" s="6">
        <v>7.9042735042735041E-2</v>
      </c>
      <c r="AD1029" s="5">
        <v>0</v>
      </c>
      <c r="AE1029" s="6">
        <v>0</v>
      </c>
      <c r="AF1029" s="5">
        <v>0</v>
      </c>
      <c r="AG1029" s="2"/>
    </row>
    <row r="1030" spans="1:33" ht="30" outlineLevel="4" x14ac:dyDescent="0.25">
      <c r="A1030" s="16" t="s">
        <v>139</v>
      </c>
      <c r="B1030" s="33" t="s">
        <v>810</v>
      </c>
      <c r="C1030" s="34" t="s">
        <v>1</v>
      </c>
      <c r="D1030" s="34" t="s">
        <v>1</v>
      </c>
      <c r="E1030" s="34"/>
      <c r="F1030" s="34"/>
      <c r="G1030" s="34"/>
      <c r="H1030" s="34"/>
      <c r="I1030" s="34"/>
      <c r="J1030" s="14">
        <v>585000</v>
      </c>
      <c r="K1030" s="14">
        <f t="shared" si="108"/>
        <v>35000</v>
      </c>
      <c r="L1030" s="14">
        <f t="shared" si="112"/>
        <v>620000</v>
      </c>
      <c r="M1030" s="14">
        <f t="shared" si="112"/>
        <v>620000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5">
        <v>0</v>
      </c>
      <c r="AC1030" s="6">
        <v>7.9042735042735041E-2</v>
      </c>
      <c r="AD1030" s="5">
        <v>0</v>
      </c>
      <c r="AE1030" s="6">
        <v>0</v>
      </c>
      <c r="AF1030" s="5">
        <v>0</v>
      </c>
      <c r="AG1030" s="2"/>
    </row>
    <row r="1031" spans="1:33" ht="33.75" customHeight="1" outlineLevel="5" x14ac:dyDescent="0.25">
      <c r="A1031" s="16" t="s">
        <v>51</v>
      </c>
      <c r="B1031" s="33" t="s">
        <v>810</v>
      </c>
      <c r="C1031" s="34" t="s">
        <v>3</v>
      </c>
      <c r="D1031" s="34" t="s">
        <v>1</v>
      </c>
      <c r="E1031" s="34"/>
      <c r="F1031" s="34"/>
      <c r="G1031" s="34"/>
      <c r="H1031" s="34"/>
      <c r="I1031" s="34"/>
      <c r="J1031" s="14">
        <v>585000</v>
      </c>
      <c r="K1031" s="14">
        <f t="shared" si="108"/>
        <v>35000</v>
      </c>
      <c r="L1031" s="14">
        <f t="shared" si="112"/>
        <v>620000</v>
      </c>
      <c r="M1031" s="14">
        <f t="shared" si="112"/>
        <v>620000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6">
        <v>7.9042735042735041E-2</v>
      </c>
      <c r="AD1031" s="5">
        <v>0</v>
      </c>
      <c r="AE1031" s="6">
        <v>0</v>
      </c>
      <c r="AF1031" s="5">
        <v>0</v>
      </c>
      <c r="AG1031" s="2"/>
    </row>
    <row r="1032" spans="1:33" ht="31.5" customHeight="1" outlineLevel="6" x14ac:dyDescent="0.25">
      <c r="A1032" s="16" t="s">
        <v>52</v>
      </c>
      <c r="B1032" s="33" t="s">
        <v>810</v>
      </c>
      <c r="C1032" s="34" t="s">
        <v>5</v>
      </c>
      <c r="D1032" s="34" t="s">
        <v>1</v>
      </c>
      <c r="E1032" s="34"/>
      <c r="F1032" s="34"/>
      <c r="G1032" s="34"/>
      <c r="H1032" s="34"/>
      <c r="I1032" s="34"/>
      <c r="J1032" s="14">
        <v>585000</v>
      </c>
      <c r="K1032" s="14">
        <f t="shared" si="108"/>
        <v>35000</v>
      </c>
      <c r="L1032" s="14">
        <v>620000</v>
      </c>
      <c r="M1032" s="14">
        <v>620000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6">
        <v>7.9042735042735041E-2</v>
      </c>
      <c r="AD1032" s="5">
        <v>0</v>
      </c>
      <c r="AE1032" s="6">
        <v>0</v>
      </c>
      <c r="AF1032" s="5">
        <v>0</v>
      </c>
      <c r="AG1032" s="2"/>
    </row>
    <row r="1033" spans="1:33" ht="44.25" customHeight="1" x14ac:dyDescent="0.25">
      <c r="A1033" s="29" t="s">
        <v>140</v>
      </c>
      <c r="B1033" s="30" t="s">
        <v>813</v>
      </c>
      <c r="C1033" s="31" t="s">
        <v>1</v>
      </c>
      <c r="D1033" s="31" t="s">
        <v>1</v>
      </c>
      <c r="E1033" s="31"/>
      <c r="F1033" s="31"/>
      <c r="G1033" s="31"/>
      <c r="H1033" s="31"/>
      <c r="I1033" s="31"/>
      <c r="J1033" s="32">
        <v>836500</v>
      </c>
      <c r="K1033" s="32">
        <f t="shared" si="108"/>
        <v>383500</v>
      </c>
      <c r="L1033" s="32">
        <f>L1034+L1038+L1042+L1046</f>
        <v>1220000</v>
      </c>
      <c r="M1033" s="32">
        <f>M1034+M1038+M1042+M1046</f>
        <v>1220000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  <c r="AB1033" s="5">
        <v>0</v>
      </c>
      <c r="AC1033" s="6">
        <v>0</v>
      </c>
      <c r="AD1033" s="5">
        <v>0</v>
      </c>
      <c r="AE1033" s="6">
        <v>0</v>
      </c>
      <c r="AF1033" s="5">
        <v>0</v>
      </c>
      <c r="AG1033" s="2"/>
    </row>
    <row r="1034" spans="1:33" ht="30" outlineLevel="3" x14ac:dyDescent="0.25">
      <c r="A1034" s="16" t="s">
        <v>141</v>
      </c>
      <c r="B1034" s="33" t="s">
        <v>814</v>
      </c>
      <c r="C1034" s="34" t="s">
        <v>1</v>
      </c>
      <c r="D1034" s="34" t="s">
        <v>1</v>
      </c>
      <c r="E1034" s="34"/>
      <c r="F1034" s="34"/>
      <c r="G1034" s="34"/>
      <c r="H1034" s="34"/>
      <c r="I1034" s="34"/>
      <c r="J1034" s="14">
        <v>50000</v>
      </c>
      <c r="K1034" s="14">
        <f t="shared" si="108"/>
        <v>20000</v>
      </c>
      <c r="L1034" s="14">
        <f t="shared" ref="L1034:M1036" si="113">L1035</f>
        <v>70000</v>
      </c>
      <c r="M1034" s="14">
        <f t="shared" si="113"/>
        <v>70000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  <c r="AB1034" s="5">
        <v>0</v>
      </c>
      <c r="AC1034" s="6">
        <v>0</v>
      </c>
      <c r="AD1034" s="5">
        <v>0</v>
      </c>
      <c r="AE1034" s="6">
        <v>0</v>
      </c>
      <c r="AF1034" s="5">
        <v>0</v>
      </c>
      <c r="AG1034" s="2"/>
    </row>
    <row r="1035" spans="1:33" ht="30" outlineLevel="4" x14ac:dyDescent="0.25">
      <c r="A1035" s="16" t="s">
        <v>142</v>
      </c>
      <c r="B1035" s="33" t="s">
        <v>815</v>
      </c>
      <c r="C1035" s="34" t="s">
        <v>1</v>
      </c>
      <c r="D1035" s="34" t="s">
        <v>1</v>
      </c>
      <c r="E1035" s="34"/>
      <c r="F1035" s="34"/>
      <c r="G1035" s="34"/>
      <c r="H1035" s="34"/>
      <c r="I1035" s="34"/>
      <c r="J1035" s="14">
        <v>50000</v>
      </c>
      <c r="K1035" s="14">
        <f t="shared" si="108"/>
        <v>20000</v>
      </c>
      <c r="L1035" s="14">
        <f t="shared" si="113"/>
        <v>70000</v>
      </c>
      <c r="M1035" s="14">
        <f t="shared" si="113"/>
        <v>70000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  <c r="AB1035" s="5">
        <v>0</v>
      </c>
      <c r="AC1035" s="6">
        <v>0</v>
      </c>
      <c r="AD1035" s="5">
        <v>0</v>
      </c>
      <c r="AE1035" s="6">
        <v>0</v>
      </c>
      <c r="AF1035" s="5">
        <v>0</v>
      </c>
      <c r="AG1035" s="2"/>
    </row>
    <row r="1036" spans="1:33" ht="33" customHeight="1" outlineLevel="5" x14ac:dyDescent="0.25">
      <c r="A1036" s="16" t="s">
        <v>51</v>
      </c>
      <c r="B1036" s="33" t="s">
        <v>815</v>
      </c>
      <c r="C1036" s="34" t="s">
        <v>3</v>
      </c>
      <c r="D1036" s="34" t="s">
        <v>1</v>
      </c>
      <c r="E1036" s="34"/>
      <c r="F1036" s="34"/>
      <c r="G1036" s="34"/>
      <c r="H1036" s="34"/>
      <c r="I1036" s="34"/>
      <c r="J1036" s="14">
        <v>50000</v>
      </c>
      <c r="K1036" s="14">
        <f t="shared" si="108"/>
        <v>20000</v>
      </c>
      <c r="L1036" s="14">
        <f t="shared" si="113"/>
        <v>70000</v>
      </c>
      <c r="M1036" s="14">
        <f t="shared" si="113"/>
        <v>70000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0</v>
      </c>
      <c r="AB1036" s="5">
        <v>0</v>
      </c>
      <c r="AC1036" s="6">
        <v>0</v>
      </c>
      <c r="AD1036" s="5">
        <v>0</v>
      </c>
      <c r="AE1036" s="6">
        <v>0</v>
      </c>
      <c r="AF1036" s="5">
        <v>0</v>
      </c>
      <c r="AG1036" s="2"/>
    </row>
    <row r="1037" spans="1:33" ht="30" outlineLevel="6" x14ac:dyDescent="0.25">
      <c r="A1037" s="16" t="s">
        <v>82</v>
      </c>
      <c r="B1037" s="33" t="s">
        <v>815</v>
      </c>
      <c r="C1037" s="34" t="s">
        <v>5</v>
      </c>
      <c r="D1037" s="34" t="s">
        <v>1</v>
      </c>
      <c r="E1037" s="34"/>
      <c r="F1037" s="34"/>
      <c r="G1037" s="34"/>
      <c r="H1037" s="34"/>
      <c r="I1037" s="34"/>
      <c r="J1037" s="14">
        <v>50000</v>
      </c>
      <c r="K1037" s="14">
        <f t="shared" si="108"/>
        <v>20000</v>
      </c>
      <c r="L1037" s="14">
        <v>70000</v>
      </c>
      <c r="M1037" s="14">
        <v>70000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  <c r="AB1037" s="5">
        <v>0</v>
      </c>
      <c r="AC1037" s="6">
        <v>0</v>
      </c>
      <c r="AD1037" s="5">
        <v>0</v>
      </c>
      <c r="AE1037" s="6">
        <v>0</v>
      </c>
      <c r="AF1037" s="5">
        <v>0</v>
      </c>
      <c r="AG1037" s="2"/>
    </row>
    <row r="1038" spans="1:33" ht="45" outlineLevel="3" x14ac:dyDescent="0.25">
      <c r="A1038" s="16" t="s">
        <v>143</v>
      </c>
      <c r="B1038" s="33" t="s">
        <v>816</v>
      </c>
      <c r="C1038" s="34" t="s">
        <v>1</v>
      </c>
      <c r="D1038" s="34" t="s">
        <v>1</v>
      </c>
      <c r="E1038" s="34"/>
      <c r="F1038" s="34"/>
      <c r="G1038" s="34"/>
      <c r="H1038" s="34"/>
      <c r="I1038" s="34"/>
      <c r="J1038" s="14">
        <v>736500</v>
      </c>
      <c r="K1038" s="14">
        <f t="shared" si="108"/>
        <v>-236500</v>
      </c>
      <c r="L1038" s="14">
        <f t="shared" ref="L1038:M1040" si="114">L1039</f>
        <v>500000</v>
      </c>
      <c r="M1038" s="14">
        <f t="shared" si="114"/>
        <v>500000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  <c r="AB1038" s="5">
        <v>0</v>
      </c>
      <c r="AC1038" s="6">
        <v>0</v>
      </c>
      <c r="AD1038" s="5">
        <v>0</v>
      </c>
      <c r="AE1038" s="6">
        <v>0</v>
      </c>
      <c r="AF1038" s="5">
        <v>0</v>
      </c>
      <c r="AG1038" s="2"/>
    </row>
    <row r="1039" spans="1:33" ht="45" outlineLevel="4" x14ac:dyDescent="0.25">
      <c r="A1039" s="16" t="s">
        <v>144</v>
      </c>
      <c r="B1039" s="33" t="s">
        <v>817</v>
      </c>
      <c r="C1039" s="34" t="s">
        <v>1</v>
      </c>
      <c r="D1039" s="34" t="s">
        <v>1</v>
      </c>
      <c r="E1039" s="34"/>
      <c r="F1039" s="34"/>
      <c r="G1039" s="34"/>
      <c r="H1039" s="34"/>
      <c r="I1039" s="34"/>
      <c r="J1039" s="14">
        <v>736500</v>
      </c>
      <c r="K1039" s="14">
        <f t="shared" si="108"/>
        <v>-236500</v>
      </c>
      <c r="L1039" s="14">
        <f t="shared" si="114"/>
        <v>500000</v>
      </c>
      <c r="M1039" s="14">
        <f t="shared" si="114"/>
        <v>500000</v>
      </c>
      <c r="N1039" s="5">
        <v>0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  <c r="AB1039" s="5">
        <v>0</v>
      </c>
      <c r="AC1039" s="6">
        <v>0</v>
      </c>
      <c r="AD1039" s="5">
        <v>0</v>
      </c>
      <c r="AE1039" s="6">
        <v>0</v>
      </c>
      <c r="AF1039" s="5">
        <v>0</v>
      </c>
      <c r="AG1039" s="2"/>
    </row>
    <row r="1040" spans="1:33" ht="30" outlineLevel="5" x14ac:dyDescent="0.25">
      <c r="A1040" s="16" t="s">
        <v>51</v>
      </c>
      <c r="B1040" s="33" t="s">
        <v>817</v>
      </c>
      <c r="C1040" s="34" t="s">
        <v>3</v>
      </c>
      <c r="D1040" s="34" t="s">
        <v>1</v>
      </c>
      <c r="E1040" s="34"/>
      <c r="F1040" s="34"/>
      <c r="G1040" s="34"/>
      <c r="H1040" s="34"/>
      <c r="I1040" s="34"/>
      <c r="J1040" s="14">
        <v>736500</v>
      </c>
      <c r="K1040" s="14">
        <f t="shared" si="108"/>
        <v>-236500</v>
      </c>
      <c r="L1040" s="14">
        <f t="shared" si="114"/>
        <v>500000</v>
      </c>
      <c r="M1040" s="14">
        <f t="shared" si="114"/>
        <v>500000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  <c r="AB1040" s="5">
        <v>0</v>
      </c>
      <c r="AC1040" s="6">
        <v>0</v>
      </c>
      <c r="AD1040" s="5">
        <v>0</v>
      </c>
      <c r="AE1040" s="6">
        <v>0</v>
      </c>
      <c r="AF1040" s="5">
        <v>0</v>
      </c>
      <c r="AG1040" s="2"/>
    </row>
    <row r="1041" spans="1:33" ht="30" outlineLevel="6" x14ac:dyDescent="0.25">
      <c r="A1041" s="16" t="s">
        <v>82</v>
      </c>
      <c r="B1041" s="33" t="s">
        <v>817</v>
      </c>
      <c r="C1041" s="34" t="s">
        <v>5</v>
      </c>
      <c r="D1041" s="34" t="s">
        <v>1</v>
      </c>
      <c r="E1041" s="34"/>
      <c r="F1041" s="34"/>
      <c r="G1041" s="34"/>
      <c r="H1041" s="34"/>
      <c r="I1041" s="34"/>
      <c r="J1041" s="14">
        <v>736500</v>
      </c>
      <c r="K1041" s="14">
        <f t="shared" si="108"/>
        <v>-236500</v>
      </c>
      <c r="L1041" s="14">
        <v>500000</v>
      </c>
      <c r="M1041" s="14">
        <v>500000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  <c r="AB1041" s="5">
        <v>0</v>
      </c>
      <c r="AC1041" s="6">
        <v>0</v>
      </c>
      <c r="AD1041" s="5">
        <v>0</v>
      </c>
      <c r="AE1041" s="6">
        <v>0</v>
      </c>
      <c r="AF1041" s="5">
        <v>0</v>
      </c>
      <c r="AG1041" s="2"/>
    </row>
    <row r="1042" spans="1:33" ht="45" outlineLevel="3" x14ac:dyDescent="0.25">
      <c r="A1042" s="16" t="s">
        <v>145</v>
      </c>
      <c r="B1042" s="33" t="s">
        <v>818</v>
      </c>
      <c r="C1042" s="34" t="s">
        <v>1</v>
      </c>
      <c r="D1042" s="34" t="s">
        <v>1</v>
      </c>
      <c r="E1042" s="34"/>
      <c r="F1042" s="34"/>
      <c r="G1042" s="34"/>
      <c r="H1042" s="34"/>
      <c r="I1042" s="34"/>
      <c r="J1042" s="14">
        <v>50000</v>
      </c>
      <c r="K1042" s="14">
        <f t="shared" si="108"/>
        <v>100000</v>
      </c>
      <c r="L1042" s="14">
        <f t="shared" ref="L1042:M1044" si="115">L1043</f>
        <v>150000</v>
      </c>
      <c r="M1042" s="14">
        <f t="shared" si="115"/>
        <v>150000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  <c r="AB1042" s="5">
        <v>0</v>
      </c>
      <c r="AC1042" s="6">
        <v>0</v>
      </c>
      <c r="AD1042" s="5">
        <v>0</v>
      </c>
      <c r="AE1042" s="6">
        <v>0</v>
      </c>
      <c r="AF1042" s="5">
        <v>0</v>
      </c>
      <c r="AG1042" s="2"/>
    </row>
    <row r="1043" spans="1:33" ht="45" outlineLevel="4" x14ac:dyDescent="0.25">
      <c r="A1043" s="16" t="s">
        <v>146</v>
      </c>
      <c r="B1043" s="33" t="s">
        <v>819</v>
      </c>
      <c r="C1043" s="34" t="s">
        <v>1</v>
      </c>
      <c r="D1043" s="34" t="s">
        <v>1</v>
      </c>
      <c r="E1043" s="34"/>
      <c r="F1043" s="34"/>
      <c r="G1043" s="34"/>
      <c r="H1043" s="34"/>
      <c r="I1043" s="34"/>
      <c r="J1043" s="14">
        <v>50000</v>
      </c>
      <c r="K1043" s="14">
        <f t="shared" si="108"/>
        <v>100000</v>
      </c>
      <c r="L1043" s="14">
        <f t="shared" si="115"/>
        <v>150000</v>
      </c>
      <c r="M1043" s="14">
        <f t="shared" si="115"/>
        <v>150000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  <c r="AB1043" s="5">
        <v>0</v>
      </c>
      <c r="AC1043" s="6">
        <v>0</v>
      </c>
      <c r="AD1043" s="5">
        <v>0</v>
      </c>
      <c r="AE1043" s="6">
        <v>0</v>
      </c>
      <c r="AF1043" s="5">
        <v>0</v>
      </c>
      <c r="AG1043" s="2"/>
    </row>
    <row r="1044" spans="1:33" ht="35.25" customHeight="1" outlineLevel="5" x14ac:dyDescent="0.25">
      <c r="A1044" s="16" t="s">
        <v>51</v>
      </c>
      <c r="B1044" s="33" t="s">
        <v>819</v>
      </c>
      <c r="C1044" s="34" t="s">
        <v>3</v>
      </c>
      <c r="D1044" s="34" t="s">
        <v>1</v>
      </c>
      <c r="E1044" s="34"/>
      <c r="F1044" s="34"/>
      <c r="G1044" s="34"/>
      <c r="H1044" s="34"/>
      <c r="I1044" s="34"/>
      <c r="J1044" s="14">
        <v>50000</v>
      </c>
      <c r="K1044" s="14">
        <f t="shared" si="108"/>
        <v>100000</v>
      </c>
      <c r="L1044" s="14">
        <f t="shared" si="115"/>
        <v>150000</v>
      </c>
      <c r="M1044" s="14">
        <f t="shared" si="115"/>
        <v>150000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v>0</v>
      </c>
      <c r="Y1044" s="5">
        <v>0</v>
      </c>
      <c r="Z1044" s="5">
        <v>0</v>
      </c>
      <c r="AA1044" s="5">
        <v>0</v>
      </c>
      <c r="AB1044" s="5">
        <v>0</v>
      </c>
      <c r="AC1044" s="6">
        <v>0</v>
      </c>
      <c r="AD1044" s="5">
        <v>0</v>
      </c>
      <c r="AE1044" s="6">
        <v>0</v>
      </c>
      <c r="AF1044" s="5">
        <v>0</v>
      </c>
      <c r="AG1044" s="2"/>
    </row>
    <row r="1045" spans="1:33" ht="30" outlineLevel="6" x14ac:dyDescent="0.25">
      <c r="A1045" s="16" t="s">
        <v>52</v>
      </c>
      <c r="B1045" s="33" t="s">
        <v>819</v>
      </c>
      <c r="C1045" s="34" t="s">
        <v>5</v>
      </c>
      <c r="D1045" s="34" t="s">
        <v>1</v>
      </c>
      <c r="E1045" s="34"/>
      <c r="F1045" s="34"/>
      <c r="G1045" s="34"/>
      <c r="H1045" s="34"/>
      <c r="I1045" s="34"/>
      <c r="J1045" s="14">
        <v>50000</v>
      </c>
      <c r="K1045" s="14">
        <f t="shared" si="108"/>
        <v>100000</v>
      </c>
      <c r="L1045" s="14">
        <v>150000</v>
      </c>
      <c r="M1045" s="14">
        <v>150000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  <c r="AB1045" s="5">
        <v>0</v>
      </c>
      <c r="AC1045" s="6">
        <v>0</v>
      </c>
      <c r="AD1045" s="5">
        <v>0</v>
      </c>
      <c r="AE1045" s="6">
        <v>0</v>
      </c>
      <c r="AF1045" s="5">
        <v>0</v>
      </c>
      <c r="AG1045" s="2"/>
    </row>
    <row r="1046" spans="1:33" ht="30" outlineLevel="3" x14ac:dyDescent="0.25">
      <c r="A1046" s="16" t="s">
        <v>147</v>
      </c>
      <c r="B1046" s="33" t="s">
        <v>906</v>
      </c>
      <c r="C1046" s="34" t="s">
        <v>1</v>
      </c>
      <c r="D1046" s="34" t="s">
        <v>1</v>
      </c>
      <c r="E1046" s="34"/>
      <c r="F1046" s="34"/>
      <c r="G1046" s="34"/>
      <c r="H1046" s="34"/>
      <c r="I1046" s="34"/>
      <c r="J1046" s="14">
        <v>0</v>
      </c>
      <c r="K1046" s="14">
        <f t="shared" si="108"/>
        <v>500000</v>
      </c>
      <c r="L1046" s="14">
        <f t="shared" ref="L1046:M1048" si="116">L1047</f>
        <v>500000</v>
      </c>
      <c r="M1046" s="14">
        <f t="shared" si="116"/>
        <v>500000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0</v>
      </c>
      <c r="AB1046" s="5">
        <v>0</v>
      </c>
      <c r="AC1046" s="6">
        <v>0</v>
      </c>
      <c r="AD1046" s="5">
        <v>0</v>
      </c>
      <c r="AE1046" s="6">
        <v>0</v>
      </c>
      <c r="AF1046" s="5">
        <v>0</v>
      </c>
      <c r="AG1046" s="2"/>
    </row>
    <row r="1047" spans="1:33" ht="30" outlineLevel="4" x14ac:dyDescent="0.25">
      <c r="A1047" s="16" t="s">
        <v>148</v>
      </c>
      <c r="B1047" s="33" t="s">
        <v>907</v>
      </c>
      <c r="C1047" s="34" t="s">
        <v>1</v>
      </c>
      <c r="D1047" s="34" t="s">
        <v>1</v>
      </c>
      <c r="E1047" s="34"/>
      <c r="F1047" s="34"/>
      <c r="G1047" s="34"/>
      <c r="H1047" s="34"/>
      <c r="I1047" s="34"/>
      <c r="J1047" s="14">
        <v>0</v>
      </c>
      <c r="K1047" s="14">
        <f t="shared" si="108"/>
        <v>500000</v>
      </c>
      <c r="L1047" s="14">
        <f t="shared" si="116"/>
        <v>500000</v>
      </c>
      <c r="M1047" s="14">
        <f t="shared" si="116"/>
        <v>500000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0</v>
      </c>
      <c r="X1047" s="5">
        <v>0</v>
      </c>
      <c r="Y1047" s="5">
        <v>0</v>
      </c>
      <c r="Z1047" s="5">
        <v>0</v>
      </c>
      <c r="AA1047" s="5">
        <v>0</v>
      </c>
      <c r="AB1047" s="5">
        <v>0</v>
      </c>
      <c r="AC1047" s="6">
        <v>0</v>
      </c>
      <c r="AD1047" s="5">
        <v>0</v>
      </c>
      <c r="AE1047" s="6">
        <v>0</v>
      </c>
      <c r="AF1047" s="5">
        <v>0</v>
      </c>
      <c r="AG1047" s="2"/>
    </row>
    <row r="1048" spans="1:33" ht="30" outlineLevel="5" x14ac:dyDescent="0.25">
      <c r="A1048" s="16" t="s">
        <v>51</v>
      </c>
      <c r="B1048" s="33" t="s">
        <v>907</v>
      </c>
      <c r="C1048" s="34" t="s">
        <v>3</v>
      </c>
      <c r="D1048" s="34" t="s">
        <v>1</v>
      </c>
      <c r="E1048" s="34"/>
      <c r="F1048" s="34"/>
      <c r="G1048" s="34"/>
      <c r="H1048" s="34"/>
      <c r="I1048" s="34"/>
      <c r="J1048" s="14">
        <v>0</v>
      </c>
      <c r="K1048" s="14">
        <f t="shared" si="108"/>
        <v>500000</v>
      </c>
      <c r="L1048" s="14">
        <f t="shared" si="116"/>
        <v>500000</v>
      </c>
      <c r="M1048" s="14">
        <f t="shared" si="116"/>
        <v>500000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  <c r="AB1048" s="5">
        <v>0</v>
      </c>
      <c r="AC1048" s="6">
        <v>0</v>
      </c>
      <c r="AD1048" s="5">
        <v>0</v>
      </c>
      <c r="AE1048" s="6">
        <v>0</v>
      </c>
      <c r="AF1048" s="5">
        <v>0</v>
      </c>
      <c r="AG1048" s="2"/>
    </row>
    <row r="1049" spans="1:33" ht="30" outlineLevel="6" x14ac:dyDescent="0.25">
      <c r="A1049" s="16" t="s">
        <v>52</v>
      </c>
      <c r="B1049" s="33" t="s">
        <v>907</v>
      </c>
      <c r="C1049" s="34" t="s">
        <v>5</v>
      </c>
      <c r="D1049" s="34" t="s">
        <v>1</v>
      </c>
      <c r="E1049" s="34"/>
      <c r="F1049" s="34"/>
      <c r="G1049" s="34"/>
      <c r="H1049" s="34"/>
      <c r="I1049" s="34"/>
      <c r="J1049" s="14">
        <v>0</v>
      </c>
      <c r="K1049" s="14">
        <f t="shared" si="108"/>
        <v>500000</v>
      </c>
      <c r="L1049" s="14">
        <v>500000</v>
      </c>
      <c r="M1049" s="14">
        <v>500000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  <c r="AB1049" s="5">
        <v>0</v>
      </c>
      <c r="AC1049" s="6">
        <v>0</v>
      </c>
      <c r="AD1049" s="5">
        <v>0</v>
      </c>
      <c r="AE1049" s="6">
        <v>0</v>
      </c>
      <c r="AF1049" s="5">
        <v>0</v>
      </c>
      <c r="AG1049" s="2"/>
    </row>
    <row r="1050" spans="1:33" ht="42.75" x14ac:dyDescent="0.25">
      <c r="A1050" s="29" t="s">
        <v>149</v>
      </c>
      <c r="B1050" s="30" t="s">
        <v>820</v>
      </c>
      <c r="C1050" s="31" t="s">
        <v>1</v>
      </c>
      <c r="D1050" s="31" t="s">
        <v>1</v>
      </c>
      <c r="E1050" s="31"/>
      <c r="F1050" s="31"/>
      <c r="G1050" s="31"/>
      <c r="H1050" s="31"/>
      <c r="I1050" s="31"/>
      <c r="J1050" s="32">
        <v>150000</v>
      </c>
      <c r="K1050" s="32">
        <f t="shared" si="108"/>
        <v>-50000</v>
      </c>
      <c r="L1050" s="32">
        <f>L1051+L1055</f>
        <v>100000</v>
      </c>
      <c r="M1050" s="32">
        <f>M1051+M1055</f>
        <v>100000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6">
        <v>0</v>
      </c>
      <c r="AD1050" s="5">
        <v>0</v>
      </c>
      <c r="AE1050" s="6">
        <v>0</v>
      </c>
      <c r="AF1050" s="5">
        <v>0</v>
      </c>
      <c r="AG1050" s="2"/>
    </row>
    <row r="1051" spans="1:33" ht="45" outlineLevel="3" x14ac:dyDescent="0.25">
      <c r="A1051" s="16" t="s">
        <v>150</v>
      </c>
      <c r="B1051" s="33" t="s">
        <v>821</v>
      </c>
      <c r="C1051" s="34" t="s">
        <v>1</v>
      </c>
      <c r="D1051" s="34" t="s">
        <v>1</v>
      </c>
      <c r="E1051" s="34"/>
      <c r="F1051" s="34"/>
      <c r="G1051" s="34"/>
      <c r="H1051" s="34"/>
      <c r="I1051" s="34"/>
      <c r="J1051" s="14">
        <v>50000</v>
      </c>
      <c r="K1051" s="14">
        <f t="shared" si="108"/>
        <v>0</v>
      </c>
      <c r="L1051" s="14">
        <f t="shared" ref="L1051:M1053" si="117">L1052</f>
        <v>50000</v>
      </c>
      <c r="M1051" s="14">
        <f t="shared" si="117"/>
        <v>50000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0</v>
      </c>
      <c r="AA1051" s="5">
        <v>0</v>
      </c>
      <c r="AB1051" s="5">
        <v>0</v>
      </c>
      <c r="AC1051" s="6">
        <v>0</v>
      </c>
      <c r="AD1051" s="5">
        <v>0</v>
      </c>
      <c r="AE1051" s="6">
        <v>0</v>
      </c>
      <c r="AF1051" s="5">
        <v>0</v>
      </c>
      <c r="AG1051" s="2"/>
    </row>
    <row r="1052" spans="1:33" ht="30" outlineLevel="4" x14ac:dyDescent="0.25">
      <c r="A1052" s="16" t="s">
        <v>151</v>
      </c>
      <c r="B1052" s="33" t="s">
        <v>822</v>
      </c>
      <c r="C1052" s="34" t="s">
        <v>1</v>
      </c>
      <c r="D1052" s="34" t="s">
        <v>1</v>
      </c>
      <c r="E1052" s="34"/>
      <c r="F1052" s="34"/>
      <c r="G1052" s="34"/>
      <c r="H1052" s="34"/>
      <c r="I1052" s="34"/>
      <c r="J1052" s="14">
        <v>50000</v>
      </c>
      <c r="K1052" s="14">
        <f t="shared" si="108"/>
        <v>0</v>
      </c>
      <c r="L1052" s="14">
        <f t="shared" si="117"/>
        <v>50000</v>
      </c>
      <c r="M1052" s="14">
        <f t="shared" si="117"/>
        <v>50000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  <c r="AB1052" s="5">
        <v>0</v>
      </c>
      <c r="AC1052" s="6">
        <v>0</v>
      </c>
      <c r="AD1052" s="5">
        <v>0</v>
      </c>
      <c r="AE1052" s="6">
        <v>0</v>
      </c>
      <c r="AF1052" s="5">
        <v>0</v>
      </c>
      <c r="AG1052" s="2"/>
    </row>
    <row r="1053" spans="1:33" ht="33" customHeight="1" outlineLevel="5" x14ac:dyDescent="0.25">
      <c r="A1053" s="16" t="s">
        <v>51</v>
      </c>
      <c r="B1053" s="33" t="s">
        <v>822</v>
      </c>
      <c r="C1053" s="34" t="s">
        <v>3</v>
      </c>
      <c r="D1053" s="34" t="s">
        <v>1</v>
      </c>
      <c r="E1053" s="34"/>
      <c r="F1053" s="34"/>
      <c r="G1053" s="34"/>
      <c r="H1053" s="34"/>
      <c r="I1053" s="34"/>
      <c r="J1053" s="14">
        <v>50000</v>
      </c>
      <c r="K1053" s="14">
        <f t="shared" si="108"/>
        <v>0</v>
      </c>
      <c r="L1053" s="14">
        <f t="shared" si="117"/>
        <v>50000</v>
      </c>
      <c r="M1053" s="14">
        <f t="shared" si="117"/>
        <v>50000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  <c r="AB1053" s="5">
        <v>0</v>
      </c>
      <c r="AC1053" s="6">
        <v>0</v>
      </c>
      <c r="AD1053" s="5">
        <v>0</v>
      </c>
      <c r="AE1053" s="6">
        <v>0</v>
      </c>
      <c r="AF1053" s="5">
        <v>0</v>
      </c>
      <c r="AG1053" s="2"/>
    </row>
    <row r="1054" spans="1:33" ht="30" outlineLevel="6" x14ac:dyDescent="0.25">
      <c r="A1054" s="16" t="s">
        <v>52</v>
      </c>
      <c r="B1054" s="33" t="s">
        <v>822</v>
      </c>
      <c r="C1054" s="34" t="s">
        <v>5</v>
      </c>
      <c r="D1054" s="34" t="s">
        <v>1</v>
      </c>
      <c r="E1054" s="34"/>
      <c r="F1054" s="34"/>
      <c r="G1054" s="34"/>
      <c r="H1054" s="34"/>
      <c r="I1054" s="34"/>
      <c r="J1054" s="14">
        <v>50000</v>
      </c>
      <c r="K1054" s="14">
        <f t="shared" si="108"/>
        <v>0</v>
      </c>
      <c r="L1054" s="14">
        <v>50000</v>
      </c>
      <c r="M1054" s="14">
        <v>50000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6">
        <v>0</v>
      </c>
      <c r="AD1054" s="5">
        <v>0</v>
      </c>
      <c r="AE1054" s="6">
        <v>0</v>
      </c>
      <c r="AF1054" s="5">
        <v>0</v>
      </c>
      <c r="AG1054" s="2"/>
    </row>
    <row r="1055" spans="1:33" ht="30" outlineLevel="3" x14ac:dyDescent="0.25">
      <c r="A1055" s="16" t="s">
        <v>152</v>
      </c>
      <c r="B1055" s="33" t="s">
        <v>823</v>
      </c>
      <c r="C1055" s="34" t="s">
        <v>1</v>
      </c>
      <c r="D1055" s="34" t="s">
        <v>1</v>
      </c>
      <c r="E1055" s="34"/>
      <c r="F1055" s="34"/>
      <c r="G1055" s="34"/>
      <c r="H1055" s="34"/>
      <c r="I1055" s="34"/>
      <c r="J1055" s="14">
        <v>100000</v>
      </c>
      <c r="K1055" s="14">
        <f t="shared" si="108"/>
        <v>-50000</v>
      </c>
      <c r="L1055" s="14">
        <f t="shared" ref="L1055:M1057" si="118">L1056</f>
        <v>50000</v>
      </c>
      <c r="M1055" s="14">
        <f t="shared" si="118"/>
        <v>50000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  <c r="AB1055" s="5">
        <v>0</v>
      </c>
      <c r="AC1055" s="6">
        <v>0</v>
      </c>
      <c r="AD1055" s="5">
        <v>0</v>
      </c>
      <c r="AE1055" s="6">
        <v>0</v>
      </c>
      <c r="AF1055" s="5">
        <v>0</v>
      </c>
      <c r="AG1055" s="2"/>
    </row>
    <row r="1056" spans="1:33" ht="35.25" customHeight="1" outlineLevel="4" x14ac:dyDescent="0.25">
      <c r="A1056" s="16" t="s">
        <v>153</v>
      </c>
      <c r="B1056" s="33" t="s">
        <v>824</v>
      </c>
      <c r="C1056" s="34" t="s">
        <v>1</v>
      </c>
      <c r="D1056" s="34" t="s">
        <v>1</v>
      </c>
      <c r="E1056" s="34"/>
      <c r="F1056" s="34"/>
      <c r="G1056" s="34"/>
      <c r="H1056" s="34"/>
      <c r="I1056" s="34"/>
      <c r="J1056" s="14">
        <v>100000</v>
      </c>
      <c r="K1056" s="14">
        <f t="shared" si="108"/>
        <v>-50000</v>
      </c>
      <c r="L1056" s="14">
        <f t="shared" si="118"/>
        <v>50000</v>
      </c>
      <c r="M1056" s="14">
        <f t="shared" si="118"/>
        <v>50000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  <c r="AB1056" s="5">
        <v>0</v>
      </c>
      <c r="AC1056" s="6">
        <v>0</v>
      </c>
      <c r="AD1056" s="5">
        <v>0</v>
      </c>
      <c r="AE1056" s="6">
        <v>0</v>
      </c>
      <c r="AF1056" s="5">
        <v>0</v>
      </c>
      <c r="AG1056" s="2"/>
    </row>
    <row r="1057" spans="1:33" ht="30" customHeight="1" outlineLevel="5" x14ac:dyDescent="0.25">
      <c r="A1057" s="16" t="s">
        <v>51</v>
      </c>
      <c r="B1057" s="33" t="s">
        <v>824</v>
      </c>
      <c r="C1057" s="34" t="s">
        <v>3</v>
      </c>
      <c r="D1057" s="34" t="s">
        <v>1</v>
      </c>
      <c r="E1057" s="34"/>
      <c r="F1057" s="34"/>
      <c r="G1057" s="34"/>
      <c r="H1057" s="34"/>
      <c r="I1057" s="34"/>
      <c r="J1057" s="14">
        <v>100000</v>
      </c>
      <c r="K1057" s="14">
        <f t="shared" si="108"/>
        <v>-50000</v>
      </c>
      <c r="L1057" s="14">
        <f t="shared" si="118"/>
        <v>50000</v>
      </c>
      <c r="M1057" s="14">
        <f t="shared" si="118"/>
        <v>50000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6">
        <v>0</v>
      </c>
      <c r="AD1057" s="5">
        <v>0</v>
      </c>
      <c r="AE1057" s="6">
        <v>0</v>
      </c>
      <c r="AF1057" s="5">
        <v>0</v>
      </c>
      <c r="AG1057" s="2"/>
    </row>
    <row r="1058" spans="1:33" ht="30" outlineLevel="6" x14ac:dyDescent="0.25">
      <c r="A1058" s="16" t="s">
        <v>52</v>
      </c>
      <c r="B1058" s="33" t="s">
        <v>824</v>
      </c>
      <c r="C1058" s="34" t="s">
        <v>5</v>
      </c>
      <c r="D1058" s="34" t="s">
        <v>1</v>
      </c>
      <c r="E1058" s="34"/>
      <c r="F1058" s="34"/>
      <c r="G1058" s="34"/>
      <c r="H1058" s="34"/>
      <c r="I1058" s="34"/>
      <c r="J1058" s="14">
        <v>100000</v>
      </c>
      <c r="K1058" s="14">
        <f t="shared" si="108"/>
        <v>-50000</v>
      </c>
      <c r="L1058" s="14">
        <v>50000</v>
      </c>
      <c r="M1058" s="14">
        <v>50000</v>
      </c>
      <c r="N1058" s="5">
        <v>0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5">
        <v>0</v>
      </c>
      <c r="AA1058" s="5">
        <v>0</v>
      </c>
      <c r="AB1058" s="5">
        <v>0</v>
      </c>
      <c r="AC1058" s="6">
        <v>0</v>
      </c>
      <c r="AD1058" s="5">
        <v>0</v>
      </c>
      <c r="AE1058" s="6">
        <v>0</v>
      </c>
      <c r="AF1058" s="5">
        <v>0</v>
      </c>
      <c r="AG1058" s="2"/>
    </row>
    <row r="1059" spans="1:33" x14ac:dyDescent="0.25">
      <c r="A1059" s="29" t="s">
        <v>154</v>
      </c>
      <c r="B1059" s="30" t="s">
        <v>825</v>
      </c>
      <c r="C1059" s="31" t="s">
        <v>1</v>
      </c>
      <c r="D1059" s="31" t="s">
        <v>1</v>
      </c>
      <c r="E1059" s="31"/>
      <c r="F1059" s="31"/>
      <c r="G1059" s="31"/>
      <c r="H1059" s="31"/>
      <c r="I1059" s="31"/>
      <c r="J1059" s="32">
        <v>1419668</v>
      </c>
      <c r="K1059" s="32">
        <f t="shared" si="108"/>
        <v>281653</v>
      </c>
      <c r="L1059" s="32">
        <f>L1060+L1063</f>
        <v>1627336</v>
      </c>
      <c r="M1059" s="32">
        <f>M1060+M1063</f>
        <v>1701321</v>
      </c>
      <c r="N1059" s="5">
        <v>0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0</v>
      </c>
      <c r="AB1059" s="5">
        <v>0</v>
      </c>
      <c r="AC1059" s="6">
        <v>0.77947208784025557</v>
      </c>
      <c r="AD1059" s="5">
        <v>0</v>
      </c>
      <c r="AE1059" s="6">
        <v>0</v>
      </c>
      <c r="AF1059" s="5">
        <v>0</v>
      </c>
      <c r="AG1059" s="2"/>
    </row>
    <row r="1060" spans="1:33" ht="30.75" customHeight="1" outlineLevel="4" x14ac:dyDescent="0.25">
      <c r="A1060" s="16" t="s">
        <v>155</v>
      </c>
      <c r="B1060" s="33" t="s">
        <v>826</v>
      </c>
      <c r="C1060" s="34" t="s">
        <v>1</v>
      </c>
      <c r="D1060" s="34" t="s">
        <v>1</v>
      </c>
      <c r="E1060" s="34"/>
      <c r="F1060" s="34"/>
      <c r="G1060" s="34"/>
      <c r="H1060" s="34"/>
      <c r="I1060" s="34"/>
      <c r="J1060" s="14">
        <v>1398374</v>
      </c>
      <c r="K1060" s="14">
        <f t="shared" si="108"/>
        <v>273027</v>
      </c>
      <c r="L1060" s="14">
        <f>L1061</f>
        <v>1597416</v>
      </c>
      <c r="M1060" s="14">
        <f>M1061</f>
        <v>1671401</v>
      </c>
      <c r="N1060" s="5">
        <v>0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0</v>
      </c>
      <c r="AA1060" s="5">
        <v>0</v>
      </c>
      <c r="AB1060" s="5">
        <v>0</v>
      </c>
      <c r="AC1060" s="6">
        <v>0.79134164393788786</v>
      </c>
      <c r="AD1060" s="5">
        <v>0</v>
      </c>
      <c r="AE1060" s="6">
        <v>0</v>
      </c>
      <c r="AF1060" s="5">
        <v>0</v>
      </c>
      <c r="AG1060" s="2"/>
    </row>
    <row r="1061" spans="1:33" ht="64.5" customHeight="1" outlineLevel="5" x14ac:dyDescent="0.25">
      <c r="A1061" s="16" t="s">
        <v>104</v>
      </c>
      <c r="B1061" s="33" t="s">
        <v>826</v>
      </c>
      <c r="C1061" s="34" t="s">
        <v>16</v>
      </c>
      <c r="D1061" s="34" t="s">
        <v>1</v>
      </c>
      <c r="E1061" s="34"/>
      <c r="F1061" s="34"/>
      <c r="G1061" s="34"/>
      <c r="H1061" s="34"/>
      <c r="I1061" s="34"/>
      <c r="J1061" s="14">
        <v>1398374</v>
      </c>
      <c r="K1061" s="14">
        <f t="shared" si="108"/>
        <v>273027</v>
      </c>
      <c r="L1061" s="14">
        <f>L1062</f>
        <v>1597416</v>
      </c>
      <c r="M1061" s="14">
        <f>M1062</f>
        <v>1671401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0</v>
      </c>
      <c r="Z1061" s="5">
        <v>0</v>
      </c>
      <c r="AA1061" s="5">
        <v>0</v>
      </c>
      <c r="AB1061" s="5">
        <v>0</v>
      </c>
      <c r="AC1061" s="6">
        <v>0.79134164393788786</v>
      </c>
      <c r="AD1061" s="5">
        <v>0</v>
      </c>
      <c r="AE1061" s="6">
        <v>0</v>
      </c>
      <c r="AF1061" s="5">
        <v>0</v>
      </c>
      <c r="AG1061" s="2"/>
    </row>
    <row r="1062" spans="1:33" ht="30" outlineLevel="6" x14ac:dyDescent="0.25">
      <c r="A1062" s="16" t="s">
        <v>105</v>
      </c>
      <c r="B1062" s="33" t="s">
        <v>826</v>
      </c>
      <c r="C1062" s="34" t="s">
        <v>17</v>
      </c>
      <c r="D1062" s="34" t="s">
        <v>1</v>
      </c>
      <c r="E1062" s="34"/>
      <c r="F1062" s="34"/>
      <c r="G1062" s="34"/>
      <c r="H1062" s="34"/>
      <c r="I1062" s="34"/>
      <c r="J1062" s="14">
        <v>1398374</v>
      </c>
      <c r="K1062" s="14">
        <f t="shared" si="108"/>
        <v>273027</v>
      </c>
      <c r="L1062" s="14">
        <v>1597416</v>
      </c>
      <c r="M1062" s="14">
        <v>1671401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0</v>
      </c>
      <c r="AA1062" s="5">
        <v>0</v>
      </c>
      <c r="AB1062" s="5">
        <v>0</v>
      </c>
      <c r="AC1062" s="6">
        <v>0.79134164393788786</v>
      </c>
      <c r="AD1062" s="5">
        <v>0</v>
      </c>
      <c r="AE1062" s="6">
        <v>0</v>
      </c>
      <c r="AF1062" s="5">
        <v>0</v>
      </c>
      <c r="AG1062" s="2"/>
    </row>
    <row r="1063" spans="1:33" ht="47.25" customHeight="1" outlineLevel="4" x14ac:dyDescent="0.25">
      <c r="A1063" s="16" t="s">
        <v>123</v>
      </c>
      <c r="B1063" s="33" t="s">
        <v>827</v>
      </c>
      <c r="C1063" s="34" t="s">
        <v>1</v>
      </c>
      <c r="D1063" s="34" t="s">
        <v>1</v>
      </c>
      <c r="E1063" s="34"/>
      <c r="F1063" s="34"/>
      <c r="G1063" s="34"/>
      <c r="H1063" s="34"/>
      <c r="I1063" s="34"/>
      <c r="J1063" s="14">
        <v>21294</v>
      </c>
      <c r="K1063" s="14">
        <f t="shared" si="108"/>
        <v>8626</v>
      </c>
      <c r="L1063" s="14">
        <f>L1064</f>
        <v>29920</v>
      </c>
      <c r="M1063" s="14">
        <f>M1064</f>
        <v>29920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0</v>
      </c>
      <c r="AA1063" s="5">
        <v>0</v>
      </c>
      <c r="AB1063" s="5">
        <v>0</v>
      </c>
      <c r="AC1063" s="6">
        <v>0</v>
      </c>
      <c r="AD1063" s="5">
        <v>0</v>
      </c>
      <c r="AE1063" s="6">
        <v>0</v>
      </c>
      <c r="AF1063" s="5">
        <v>0</v>
      </c>
      <c r="AG1063" s="2"/>
    </row>
    <row r="1064" spans="1:33" ht="34.5" customHeight="1" outlineLevel="5" x14ac:dyDescent="0.25">
      <c r="A1064" s="16" t="s">
        <v>51</v>
      </c>
      <c r="B1064" s="33" t="s">
        <v>827</v>
      </c>
      <c r="C1064" s="34" t="s">
        <v>3</v>
      </c>
      <c r="D1064" s="34" t="s">
        <v>1</v>
      </c>
      <c r="E1064" s="34"/>
      <c r="F1064" s="34"/>
      <c r="G1064" s="34"/>
      <c r="H1064" s="34"/>
      <c r="I1064" s="34"/>
      <c r="J1064" s="14">
        <v>21294</v>
      </c>
      <c r="K1064" s="14">
        <f t="shared" si="108"/>
        <v>8626</v>
      </c>
      <c r="L1064" s="14">
        <f>L1065</f>
        <v>29920</v>
      </c>
      <c r="M1064" s="14">
        <f>M1065</f>
        <v>29920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0</v>
      </c>
      <c r="AA1064" s="5">
        <v>0</v>
      </c>
      <c r="AB1064" s="5">
        <v>0</v>
      </c>
      <c r="AC1064" s="6">
        <v>0</v>
      </c>
      <c r="AD1064" s="5">
        <v>0</v>
      </c>
      <c r="AE1064" s="6">
        <v>0</v>
      </c>
      <c r="AF1064" s="5">
        <v>0</v>
      </c>
      <c r="AG1064" s="2"/>
    </row>
    <row r="1065" spans="1:33" ht="35.25" customHeight="1" outlineLevel="6" x14ac:dyDescent="0.25">
      <c r="A1065" s="16" t="s">
        <v>52</v>
      </c>
      <c r="B1065" s="33" t="s">
        <v>827</v>
      </c>
      <c r="C1065" s="34" t="s">
        <v>5</v>
      </c>
      <c r="D1065" s="34" t="s">
        <v>1</v>
      </c>
      <c r="E1065" s="34"/>
      <c r="F1065" s="34"/>
      <c r="G1065" s="34"/>
      <c r="H1065" s="34"/>
      <c r="I1065" s="34"/>
      <c r="J1065" s="14">
        <v>21294</v>
      </c>
      <c r="K1065" s="14">
        <f t="shared" si="108"/>
        <v>8626</v>
      </c>
      <c r="L1065" s="14">
        <v>29920</v>
      </c>
      <c r="M1065" s="14">
        <v>29920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  <c r="AB1065" s="5">
        <v>0</v>
      </c>
      <c r="AC1065" s="6">
        <v>0</v>
      </c>
      <c r="AD1065" s="5">
        <v>0</v>
      </c>
      <c r="AE1065" s="6">
        <v>0</v>
      </c>
      <c r="AF1065" s="5">
        <v>0</v>
      </c>
      <c r="AG1065" s="2"/>
    </row>
    <row r="1066" spans="1:33" ht="28.5" x14ac:dyDescent="0.25">
      <c r="A1066" s="29" t="s">
        <v>124</v>
      </c>
      <c r="B1066" s="30" t="s">
        <v>828</v>
      </c>
      <c r="C1066" s="31" t="s">
        <v>1</v>
      </c>
      <c r="D1066" s="31" t="s">
        <v>1</v>
      </c>
      <c r="E1066" s="31"/>
      <c r="F1066" s="31"/>
      <c r="G1066" s="31"/>
      <c r="H1066" s="31"/>
      <c r="I1066" s="31"/>
      <c r="J1066" s="32">
        <v>342</v>
      </c>
      <c r="K1066" s="32">
        <f t="shared" si="108"/>
        <v>71440</v>
      </c>
      <c r="L1066" s="32">
        <f t="shared" ref="L1066:M1069" si="119">L1067</f>
        <v>827</v>
      </c>
      <c r="M1066" s="32">
        <f t="shared" si="119"/>
        <v>71782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0</v>
      </c>
      <c r="Z1066" s="5">
        <v>0</v>
      </c>
      <c r="AA1066" s="5">
        <v>0</v>
      </c>
      <c r="AB1066" s="5">
        <v>0</v>
      </c>
      <c r="AC1066" s="6">
        <v>0</v>
      </c>
      <c r="AD1066" s="5">
        <v>0</v>
      </c>
      <c r="AE1066" s="6">
        <v>0</v>
      </c>
      <c r="AF1066" s="5">
        <v>0</v>
      </c>
      <c r="AG1066" s="2"/>
    </row>
    <row r="1067" spans="1:33" ht="19.5" customHeight="1" outlineLevel="1" x14ac:dyDescent="0.25">
      <c r="A1067" s="29" t="s">
        <v>125</v>
      </c>
      <c r="B1067" s="30" t="s">
        <v>829</v>
      </c>
      <c r="C1067" s="31" t="s">
        <v>1</v>
      </c>
      <c r="D1067" s="31" t="s">
        <v>1</v>
      </c>
      <c r="E1067" s="31"/>
      <c r="F1067" s="31"/>
      <c r="G1067" s="31"/>
      <c r="H1067" s="31"/>
      <c r="I1067" s="31"/>
      <c r="J1067" s="32">
        <v>342</v>
      </c>
      <c r="K1067" s="32">
        <f t="shared" si="108"/>
        <v>71440</v>
      </c>
      <c r="L1067" s="32">
        <f t="shared" si="119"/>
        <v>827</v>
      </c>
      <c r="M1067" s="32">
        <f t="shared" si="119"/>
        <v>71782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0</v>
      </c>
      <c r="AA1067" s="5">
        <v>0</v>
      </c>
      <c r="AB1067" s="5">
        <v>0</v>
      </c>
      <c r="AC1067" s="6">
        <v>0</v>
      </c>
      <c r="AD1067" s="5">
        <v>0</v>
      </c>
      <c r="AE1067" s="6">
        <v>0</v>
      </c>
      <c r="AF1067" s="5">
        <v>0</v>
      </c>
      <c r="AG1067" s="2"/>
    </row>
    <row r="1068" spans="1:33" ht="45.75" customHeight="1" outlineLevel="4" x14ac:dyDescent="0.25">
      <c r="A1068" s="16" t="s">
        <v>126</v>
      </c>
      <c r="B1068" s="33" t="s">
        <v>830</v>
      </c>
      <c r="C1068" s="34" t="s">
        <v>1</v>
      </c>
      <c r="D1068" s="34" t="s">
        <v>1</v>
      </c>
      <c r="E1068" s="34"/>
      <c r="F1068" s="34"/>
      <c r="G1068" s="34"/>
      <c r="H1068" s="34"/>
      <c r="I1068" s="34"/>
      <c r="J1068" s="14">
        <v>342</v>
      </c>
      <c r="K1068" s="14">
        <f t="shared" si="108"/>
        <v>71440</v>
      </c>
      <c r="L1068" s="14">
        <f t="shared" si="119"/>
        <v>827</v>
      </c>
      <c r="M1068" s="14">
        <f t="shared" si="119"/>
        <v>71782</v>
      </c>
      <c r="N1068" s="5">
        <v>0</v>
      </c>
      <c r="O1068" s="5">
        <v>0</v>
      </c>
      <c r="P1068" s="5">
        <v>0</v>
      </c>
      <c r="Q1068" s="5">
        <v>0</v>
      </c>
      <c r="R1068" s="5">
        <v>0</v>
      </c>
      <c r="S1068" s="5">
        <v>0</v>
      </c>
      <c r="T1068" s="5">
        <v>0</v>
      </c>
      <c r="U1068" s="5">
        <v>0</v>
      </c>
      <c r="V1068" s="5">
        <v>0</v>
      </c>
      <c r="W1068" s="5">
        <v>0</v>
      </c>
      <c r="X1068" s="5">
        <v>0</v>
      </c>
      <c r="Y1068" s="5">
        <v>0</v>
      </c>
      <c r="Z1068" s="5">
        <v>0</v>
      </c>
      <c r="AA1068" s="5">
        <v>0</v>
      </c>
      <c r="AB1068" s="5">
        <v>0</v>
      </c>
      <c r="AC1068" s="6">
        <v>0</v>
      </c>
      <c r="AD1068" s="5">
        <v>0</v>
      </c>
      <c r="AE1068" s="6">
        <v>0</v>
      </c>
      <c r="AF1068" s="5">
        <v>0</v>
      </c>
      <c r="AG1068" s="2"/>
    </row>
    <row r="1069" spans="1:33" ht="32.25" customHeight="1" outlineLevel="5" x14ac:dyDescent="0.25">
      <c r="A1069" s="16" t="s">
        <v>51</v>
      </c>
      <c r="B1069" s="33" t="s">
        <v>830</v>
      </c>
      <c r="C1069" s="34" t="s">
        <v>3</v>
      </c>
      <c r="D1069" s="34" t="s">
        <v>1</v>
      </c>
      <c r="E1069" s="34"/>
      <c r="F1069" s="34"/>
      <c r="G1069" s="34"/>
      <c r="H1069" s="34"/>
      <c r="I1069" s="34"/>
      <c r="J1069" s="14">
        <v>342</v>
      </c>
      <c r="K1069" s="14">
        <f t="shared" si="108"/>
        <v>71440</v>
      </c>
      <c r="L1069" s="14">
        <f t="shared" si="119"/>
        <v>827</v>
      </c>
      <c r="M1069" s="14">
        <f t="shared" si="119"/>
        <v>71782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0</v>
      </c>
      <c r="Z1069" s="5">
        <v>0</v>
      </c>
      <c r="AA1069" s="5">
        <v>0</v>
      </c>
      <c r="AB1069" s="5">
        <v>0</v>
      </c>
      <c r="AC1069" s="6">
        <v>0</v>
      </c>
      <c r="AD1069" s="5">
        <v>0</v>
      </c>
      <c r="AE1069" s="6">
        <v>0</v>
      </c>
      <c r="AF1069" s="5">
        <v>0</v>
      </c>
      <c r="AG1069" s="2"/>
    </row>
    <row r="1070" spans="1:33" ht="34.5" customHeight="1" outlineLevel="6" x14ac:dyDescent="0.25">
      <c r="A1070" s="16" t="s">
        <v>52</v>
      </c>
      <c r="B1070" s="33" t="s">
        <v>830</v>
      </c>
      <c r="C1070" s="34" t="s">
        <v>5</v>
      </c>
      <c r="D1070" s="34" t="s">
        <v>1</v>
      </c>
      <c r="E1070" s="34"/>
      <c r="F1070" s="34"/>
      <c r="G1070" s="34"/>
      <c r="H1070" s="34"/>
      <c r="I1070" s="34"/>
      <c r="J1070" s="14">
        <v>342</v>
      </c>
      <c r="K1070" s="14">
        <f t="shared" si="108"/>
        <v>71440</v>
      </c>
      <c r="L1070" s="14">
        <v>827</v>
      </c>
      <c r="M1070" s="14">
        <v>71782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0</v>
      </c>
      <c r="AB1070" s="5">
        <v>0</v>
      </c>
      <c r="AC1070" s="6">
        <v>0</v>
      </c>
      <c r="AD1070" s="5">
        <v>0</v>
      </c>
      <c r="AE1070" s="6">
        <v>0</v>
      </c>
      <c r="AF1070" s="5">
        <v>0</v>
      </c>
      <c r="AG1070" s="2"/>
    </row>
    <row r="1071" spans="1:33" ht="16.5" customHeight="1" x14ac:dyDescent="0.25">
      <c r="A1071" s="61" t="s">
        <v>41</v>
      </c>
      <c r="B1071" s="62"/>
      <c r="C1071" s="62"/>
      <c r="D1071" s="62"/>
      <c r="E1071" s="62"/>
      <c r="F1071" s="62"/>
      <c r="G1071" s="62"/>
      <c r="H1071" s="62"/>
      <c r="I1071" s="62"/>
      <c r="J1071" s="43">
        <v>1490858697.6800001</v>
      </c>
      <c r="K1071" s="32">
        <f t="shared" si="108"/>
        <v>-90693677.370000124</v>
      </c>
      <c r="L1071" s="43">
        <f>L8+L31+L137+L142+L168+L185+L204+L241+L420+L461+L500+L509+L651+L690+L707+L721+L746+L765+L775+L850+L861+L870+L906+L920+L1006+L1010+L1033+L1050+L1059+L1066+L155</f>
        <v>1436284893.53</v>
      </c>
      <c r="M1071" s="43">
        <f>M8+M31+M137+M142+M168+M185+M204+M241+M420+M461+M500+M509+M651+M690+M707+M721+M746+M765+M775+M850+M861+M870+M906+M920+M1006+M1010+M1033+M1050+M1059+M1066+M155</f>
        <v>1400165020.3099999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0</v>
      </c>
      <c r="AC1071" s="8">
        <v>0.57164169319093594</v>
      </c>
      <c r="AD1071" s="7">
        <v>0</v>
      </c>
      <c r="AE1071" s="8">
        <v>0</v>
      </c>
      <c r="AF1071" s="7">
        <v>0</v>
      </c>
      <c r="AG1071" s="2"/>
    </row>
    <row r="1072" spans="1:33" ht="12.75" customHeight="1" x14ac:dyDescent="0.25">
      <c r="A1072" s="44"/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 t="s">
        <v>0</v>
      </c>
      <c r="Y1072" s="2"/>
      <c r="Z1072" s="2"/>
      <c r="AA1072" s="2"/>
      <c r="AB1072" s="2"/>
      <c r="AC1072" s="2"/>
      <c r="AD1072" s="2"/>
      <c r="AE1072" s="2"/>
      <c r="AF1072" s="2"/>
      <c r="AG1072" s="2"/>
    </row>
    <row r="1073" spans="1:33" x14ac:dyDescent="0.25">
      <c r="A1073" s="63"/>
      <c r="B1073" s="64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  <c r="U1073" s="64"/>
      <c r="V1073" s="64"/>
      <c r="W1073" s="64"/>
      <c r="X1073" s="64"/>
      <c r="Y1073" s="64"/>
      <c r="Z1073" s="64"/>
      <c r="AA1073" s="64"/>
      <c r="AB1073" s="64"/>
      <c r="AC1073" s="9"/>
      <c r="AD1073" s="9"/>
      <c r="AE1073" s="9"/>
      <c r="AF1073" s="9"/>
      <c r="AG1073" s="2"/>
    </row>
  </sheetData>
  <mergeCells count="37">
    <mergeCell ref="B1:AG1"/>
    <mergeCell ref="A1071:I1071"/>
    <mergeCell ref="A1073:AB1073"/>
    <mergeCell ref="AC5:AC6"/>
    <mergeCell ref="Z5:Z6"/>
    <mergeCell ref="AA5:AA6"/>
    <mergeCell ref="AB5:AB6"/>
    <mergeCell ref="T5:T6"/>
    <mergeCell ref="W5:W6"/>
    <mergeCell ref="Y5:Y6"/>
    <mergeCell ref="O5:O6"/>
    <mergeCell ref="P5:P6"/>
    <mergeCell ref="Q5:Q6"/>
    <mergeCell ref="R5:R6"/>
    <mergeCell ref="M5:M6"/>
    <mergeCell ref="U5:U6"/>
    <mergeCell ref="N5:N6"/>
    <mergeCell ref="K5:K6"/>
    <mergeCell ref="AD5:AD6"/>
    <mergeCell ref="A3:AD3"/>
    <mergeCell ref="A4:AF4"/>
    <mergeCell ref="V5:V6"/>
    <mergeCell ref="S5:S6"/>
    <mergeCell ref="AE5:AE6"/>
    <mergeCell ref="AF5:AF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ageMargins left="0.78740157480314965" right="0.19685039370078741" top="0.59055118110236227" bottom="0.59055118110236227" header="0.39370078740157483" footer="0.39370078740157483"/>
  <pageSetup paperSize="9" scale="70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8.08.2023&lt;/string&gt;&#10;  &lt;/DateInfo&gt;&#10;  &lt;Code&gt;SQUERY_ANAL_ISP_BUDG&lt;/Code&gt;&#10;  &lt;ObjectCode&gt;SQUERY_ANAL_ISP_BUDG&lt;/ObjectCode&gt;&#10;  &lt;DocName&gt;user_12_10_30.01.2012_12_10_13(Аналитический отчет по исполнению бюджета с произвольной группировкой)&lt;/DocName&gt;&#10;  &lt;VariantName&gt;user_12_10_30.01.2012_12:10:13&lt;/VariantName&gt;&#10;  &lt;VariantLink&gt;55066857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1E826AF-CE9D-4DFB-B879-349D3292471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LUDFIN-30\User</dc:creator>
  <cp:lastModifiedBy>User</cp:lastModifiedBy>
  <cp:lastPrinted>2024-01-23T07:35:43Z</cp:lastPrinted>
  <dcterms:created xsi:type="dcterms:W3CDTF">2023-08-08T07:05:49Z</dcterms:created>
  <dcterms:modified xsi:type="dcterms:W3CDTF">2024-01-23T07:36:01Z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user_12_10_30.01.2012_12_10_13(Аналитический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user_12_10_30.01.2012_12_10_13(10).xlsx</vt:lpwstr>
  </property>
  <property fmtid="{D5CDD505-2E9C-101B-9397-08002B2CF9AE}" pid="4" name="Версия клиента">
    <vt:lpwstr>22.1.30.11160 (.NET 4.7.2)</vt:lpwstr>
  </property>
  <property fmtid="{D5CDD505-2E9C-101B-9397-08002B2CF9AE}" pid="5" name="Версия базы">
    <vt:lpwstr>22.1.1542.1015757002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bks_2023_mo</vt:lpwstr>
  </property>
  <property fmtid="{D5CDD505-2E9C-101B-9397-08002B2CF9AE}" pid="9" name="Пользователь">
    <vt:lpwstr>user_12_10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